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955"/>
  </bookViews>
  <sheets>
    <sheet name="Ενδεικτικός Προϋπολογισμός" sheetId="1" r:id="rId1"/>
    <sheet name="CPV" sheetId="4" r:id="rId2"/>
  </sheets>
  <calcPr calcId="124519"/>
</workbook>
</file>

<file path=xl/calcChain.xml><?xml version="1.0" encoding="utf-8"?>
<calcChain xmlns="http://schemas.openxmlformats.org/spreadsheetml/2006/main">
  <c r="F72" i="1"/>
  <c r="F95"/>
  <c r="F94"/>
  <c r="F93"/>
  <c r="F92"/>
  <c r="F91"/>
  <c r="F86"/>
  <c r="F85"/>
  <c r="F84"/>
  <c r="F83"/>
  <c r="F82"/>
  <c r="F81"/>
  <c r="F80"/>
  <c r="F79"/>
  <c r="F78"/>
  <c r="F77"/>
  <c r="F76"/>
  <c r="F75"/>
  <c r="F74"/>
  <c r="F73"/>
  <c r="F71"/>
  <c r="F66"/>
  <c r="F65"/>
  <c r="F64"/>
  <c r="F67" l="1"/>
  <c r="F87"/>
  <c r="F96"/>
  <c r="F97" s="1"/>
  <c r="F98" s="1"/>
  <c r="F100" l="1"/>
  <c r="F68"/>
  <c r="F88"/>
  <c r="F89" s="1"/>
  <c r="F101" l="1"/>
  <c r="F69"/>
  <c r="F102" s="1"/>
  <c r="F314" l="1"/>
  <c r="F315" s="1"/>
  <c r="F316" s="1"/>
  <c r="F309"/>
  <c r="F308"/>
  <c r="F307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329"/>
  <c r="F330" s="1"/>
  <c r="F285"/>
  <c r="F284"/>
  <c r="F283"/>
  <c r="F282"/>
  <c r="F281"/>
  <c r="F280"/>
  <c r="F279"/>
  <c r="F278"/>
  <c r="F277"/>
  <c r="F276"/>
  <c r="F244"/>
  <c r="F275"/>
  <c r="F274"/>
  <c r="F273"/>
  <c r="F272"/>
  <c r="F271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306"/>
  <c r="F305"/>
  <c r="F30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19"/>
  <c r="F218"/>
  <c r="F217"/>
  <c r="F216"/>
  <c r="F215"/>
  <c r="F214"/>
  <c r="F213"/>
  <c r="F212"/>
  <c r="F211"/>
  <c r="F210"/>
  <c r="F209"/>
  <c r="F199"/>
  <c r="F200" s="1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67"/>
  <c r="F166"/>
  <c r="F165"/>
  <c r="F164"/>
  <c r="F163"/>
  <c r="F162"/>
  <c r="F161"/>
  <c r="F160"/>
  <c r="F159"/>
  <c r="F158"/>
  <c r="F157"/>
  <c r="F152"/>
  <c r="F151"/>
  <c r="F150"/>
  <c r="F149"/>
  <c r="F148"/>
  <c r="F143"/>
  <c r="F142"/>
  <c r="F141"/>
  <c r="F140"/>
  <c r="F139"/>
  <c r="F138"/>
  <c r="F137"/>
  <c r="F136"/>
  <c r="F135"/>
  <c r="F134"/>
  <c r="F124"/>
  <c r="F123"/>
  <c r="F122"/>
  <c r="F121"/>
  <c r="F120"/>
  <c r="F119"/>
  <c r="F118"/>
  <c r="F117"/>
  <c r="F112"/>
  <c r="F111"/>
  <c r="F110"/>
  <c r="F109"/>
  <c r="F53"/>
  <c r="F52"/>
  <c r="F51"/>
  <c r="F50"/>
  <c r="F49"/>
  <c r="F44"/>
  <c r="F43"/>
  <c r="F42"/>
  <c r="F30"/>
  <c r="F21"/>
  <c r="F20"/>
  <c r="F15"/>
  <c r="F14"/>
  <c r="F13"/>
  <c r="F12"/>
  <c r="F11"/>
  <c r="F10"/>
  <c r="F4"/>
  <c r="F5" s="1"/>
  <c r="F32" l="1"/>
  <c r="F331"/>
  <c r="F332" s="1"/>
  <c r="F317"/>
  <c r="F310"/>
  <c r="F311" s="1"/>
  <c r="F312" s="1"/>
  <c r="F267"/>
  <c r="F268" s="1"/>
  <c r="F269" s="1"/>
  <c r="F220"/>
  <c r="F221" s="1"/>
  <c r="F153"/>
  <c r="F154" s="1"/>
  <c r="F155" s="1"/>
  <c r="F168"/>
  <c r="F169" s="1"/>
  <c r="F170" s="1"/>
  <c r="F195"/>
  <c r="F196" s="1"/>
  <c r="F144"/>
  <c r="F145" s="1"/>
  <c r="F146" s="1"/>
  <c r="F125"/>
  <c r="F126" s="1"/>
  <c r="F113"/>
  <c r="F114" s="1"/>
  <c r="F115" s="1"/>
  <c r="F201"/>
  <c r="F202" s="1"/>
  <c r="F22"/>
  <c r="F23" s="1"/>
  <c r="F24" s="1"/>
  <c r="F16"/>
  <c r="F45"/>
  <c r="F58" s="1"/>
  <c r="F54"/>
  <c r="F55" s="1"/>
  <c r="F56" s="1"/>
  <c r="F31"/>
  <c r="F6"/>
  <c r="F33" l="1"/>
  <c r="F46"/>
  <c r="F17"/>
  <c r="F26"/>
  <c r="F319"/>
  <c r="F7"/>
  <c r="F129"/>
  <c r="F205"/>
  <c r="F204"/>
  <c r="F320"/>
  <c r="F222"/>
  <c r="F127"/>
  <c r="F321"/>
  <c r="F197"/>
  <c r="F130"/>
  <c r="F131" s="1"/>
  <c r="F59" l="1"/>
  <c r="F35"/>
  <c r="F47"/>
  <c r="F323"/>
  <c r="F18"/>
  <c r="F28" s="1"/>
  <c r="F27"/>
  <c r="F206"/>
  <c r="F325" s="1"/>
  <c r="F324"/>
  <c r="F335" l="1"/>
  <c r="F60"/>
  <c r="F37"/>
  <c r="F36"/>
  <c r="F336" s="1"/>
  <c r="F337" l="1"/>
</calcChain>
</file>

<file path=xl/sharedStrings.xml><?xml version="1.0" encoding="utf-8"?>
<sst xmlns="http://schemas.openxmlformats.org/spreadsheetml/2006/main" count="713" uniqueCount="375">
  <si>
    <t>α/α</t>
  </si>
  <si>
    <t>Είδος</t>
  </si>
  <si>
    <t>Μονάδα Μέτρησης</t>
  </si>
  <si>
    <t xml:space="preserve">Ποσότητα </t>
  </si>
  <si>
    <t>Α΄: Έλαια</t>
  </si>
  <si>
    <t>Ελαιόλαδο - συσκευασία 5 λίτρων</t>
  </si>
  <si>
    <t>λίτρο</t>
  </si>
  <si>
    <t xml:space="preserve">Σύνολο </t>
  </si>
  <si>
    <t>Φ.Π.Α. 13%</t>
  </si>
  <si>
    <t>Σύνολο Α'</t>
  </si>
  <si>
    <t>Β΄: Είδη παντοπωλείου</t>
  </si>
  <si>
    <t>Β1΄: Είδη παντοπωλείου με Φ.Π.Α. 13%</t>
  </si>
  <si>
    <t>Ζυμαρικά (Μακαρόνια Νο 6) - συσκευασία 500 γραμ.</t>
  </si>
  <si>
    <t xml:space="preserve">τεμάχιο </t>
  </si>
  <si>
    <t>Ζυμαρικά (Κριθαράκι) - συσκευασία 500 γραμ.</t>
  </si>
  <si>
    <t>Ρύζι τύπου Καρολίνα - συσκευασία 1 κιλού</t>
  </si>
  <si>
    <t xml:space="preserve">κιλό </t>
  </si>
  <si>
    <t>Φασόλια - συσκευασία 500 γραμ.</t>
  </si>
  <si>
    <t>Φακές - συσκευασία 500 γραμ.</t>
  </si>
  <si>
    <t xml:space="preserve">Σύνολο Β1' </t>
  </si>
  <si>
    <t>Β2΄: Είδη παντοπωλείου με Φ.Π.Α. 24%</t>
  </si>
  <si>
    <t>Ζάχαρη - συσκευασία 1 κιλού</t>
  </si>
  <si>
    <t>Τοματοπολτός - συσκευασία 410 γραμ.</t>
  </si>
  <si>
    <t>Φ.Π.Α. 24%</t>
  </si>
  <si>
    <t>Σύνολο Β2'</t>
  </si>
  <si>
    <t>Γ΄: Είδη κρεοπωλείου</t>
  </si>
  <si>
    <t>Χοιρινό νωπό εγχώριας προέλευσης (μπριζόλες καρέ με κόκκαλο)</t>
  </si>
  <si>
    <t>κιλό</t>
  </si>
  <si>
    <t>Α΄: Είδη παντοπωλείου - καντίνας</t>
  </si>
  <si>
    <t>Α1΄: Είδη παντοπωλείου - καντίνας με Φ.Π.Α. 13%</t>
  </si>
  <si>
    <t>Άμυλο καλαμποκιού (Κορν φλάουρ) - συσκευασία 200 γραμ.</t>
  </si>
  <si>
    <t>τεμάχιο</t>
  </si>
  <si>
    <t>Ρύζι τύπου Γλασέ - συσκευασία 1 κιλού</t>
  </si>
  <si>
    <t>Σύνολο Α1'</t>
  </si>
  <si>
    <t>Α2΄: Είδη παντοπωλείου - καντίνας με Φ.Π.Α. 24%</t>
  </si>
  <si>
    <t>Ανθός Αραβοσίτου βανίλια - συσκευασία 160 γραμ.</t>
  </si>
  <si>
    <t>Ζελέ - συσκευασία καθαρού βάρους 200 γραμ.</t>
  </si>
  <si>
    <t>Καφές τύπου ελληνικός - συσκευασία καθαρού βάρους 1 κιλού</t>
  </si>
  <si>
    <t>Αναψυκτικά (σε συσκευασία του 1,5 λίτρου)</t>
  </si>
  <si>
    <t>Σύνολο Α2'</t>
  </si>
  <si>
    <t xml:space="preserve">Γάλα συμπυκνωμένο (εβαπορέ) - συσκευασία </t>
  </si>
  <si>
    <t>Γάλα συμπυκνωμένο (εβαπορέ) - συσκευασία</t>
  </si>
  <si>
    <r>
      <t>Σύνολο Γ΄</t>
    </r>
    <r>
      <rPr>
        <sz val="11"/>
        <rFont val="Arial"/>
        <family val="2"/>
        <charset val="161"/>
      </rPr>
      <t xml:space="preserve"> </t>
    </r>
  </si>
  <si>
    <t>Α1΄: Είδη Αρτοποιείου με Φ.Π.Α. 13%</t>
  </si>
  <si>
    <t>ΨΩΜΙ τύπου χωριάτικο, σταρένιο ολικής άλεσης</t>
  </si>
  <si>
    <t xml:space="preserve">ΚΟΥΛΟΥΡΙ Θεσσαλονίκης </t>
  </si>
  <si>
    <t>ΨΩΜΙ ΤΟΣΤ σταρένιο ολικής άλεσης, συσκευασία 500 γρ. (μη τυποποιημένο)</t>
  </si>
  <si>
    <t>ΣΥΝΟΛΟ Α1</t>
  </si>
  <si>
    <t xml:space="preserve">ΣΥΝΟΛΙΚΗ ΑΞΙΑ Α1' </t>
  </si>
  <si>
    <t>Α2΄: Είδη Αρτοποιείου με Φ.Π.Α. 24%</t>
  </si>
  <si>
    <t xml:space="preserve">ΤΥΡΟΠΙΤΑΚΙΑ-ΣΠΑΝΑΚΟΠΙΤΑΚΙΑ-ΖΑΜΠΟΝΟΠΙΤΑΚΙΑ </t>
  </si>
  <si>
    <t>ΒΑΣΙΛΟΠΙΤΕΣ, τύπου κέικ, με καρύδι και μπαχαρικά, βάρους τριών κιλών έκαστη.</t>
  </si>
  <si>
    <t>ΔΙΠΛΕΣ γαρνιρισμένες με μέλι και καρύδια</t>
  </si>
  <si>
    <t xml:space="preserve">ΚΟΥΡΑΜΠΙΕΔΕΣ (με φρέσκο βούτυρο γάλακτος  και αμύγδαλο) </t>
  </si>
  <si>
    <t xml:space="preserve">Φ.Π.Α. 13% &amp; 24% </t>
  </si>
  <si>
    <t>ΣΟΚΟΛΑΤΑ ΓΑΛΑΚΤΟΣ ΜΕ ΓΕΜΙΣΗ ΓΑΛΑΚΤΟΣ 8 τεμ</t>
  </si>
  <si>
    <t>συσκευασία</t>
  </si>
  <si>
    <t>ΑΥΓΑ ΜΕ ΕΠΙΚΑΛΥΨΗ ΣΟΚΟΛΑΤΑΣ ΓΑΛΑΚΤΟΣ 20γρμ</t>
  </si>
  <si>
    <t xml:space="preserve">ΓΚΟΦΡΕΤΑΚΙΑ ΓΑΛΑΚΤΟΣ ΜΙΚΡΑ σε σακούλα βάρους 210 γρ. </t>
  </si>
  <si>
    <t>ΖΕΛΕΔΑΚΙΑ (καραμέλες μαλακές)</t>
  </si>
  <si>
    <t xml:space="preserve">Αγιοβασιλάκια-σοκολατάκια </t>
  </si>
  <si>
    <t xml:space="preserve">Σοκολατάκια δίφουντα </t>
  </si>
  <si>
    <t>ΚΟΤΟΠΟΥΛΑ ΝΩΠΑ τ. 65% Α'</t>
  </si>
  <si>
    <t>ΠΟΝΤΙΚΙ ΜΟΣΧΟΥ Α/Ο</t>
  </si>
  <si>
    <t>ΚΙΜΑΣ ΜΟΣΧΟΥ ΣΠΑΛΑ</t>
  </si>
  <si>
    <t xml:space="preserve">ΜΠΟΥΤΙ ΧΟΙΡΙΝΟ Α/Ο </t>
  </si>
  <si>
    <t xml:space="preserve">ΧΟΙΡΙΝΕΣ ΜΠΡΙΖΟΛΕΣ </t>
  </si>
  <si>
    <t>ΑΚΤΙΝΙΔΙΑ</t>
  </si>
  <si>
    <t xml:space="preserve">ΑΧΛΑΔΙΑ ΚΡΥΣΤΑΛΙΑ εγχώρια </t>
  </si>
  <si>
    <t xml:space="preserve">ΚΑΡΠΟΥΖΙΑ εγχώρια </t>
  </si>
  <si>
    <t xml:space="preserve">ΛΕΜΟΝΙΑ εγχώρια </t>
  </si>
  <si>
    <t xml:space="preserve">ΜΑΝΤΑΡΙΝΙΑ  εγχώρια </t>
  </si>
  <si>
    <t xml:space="preserve">ΜΗΛΑ ΣΤΑΡΚΙΝ Α' ΠΟΙΟΤΗΤΑΣ εγχώρια </t>
  </si>
  <si>
    <t xml:space="preserve">ΜΠΑΝΑΝΕΣ </t>
  </si>
  <si>
    <t>ΝΕΚΤΑΡΙΝΙΑ εγχώρια</t>
  </si>
  <si>
    <t xml:space="preserve">ΠΕΠΟΝΙΑ εγχώρια </t>
  </si>
  <si>
    <t xml:space="preserve">ΠΟΡΤΟΚΑΛΙΑ  ΜΕΡΛΙΝ εγχώρια </t>
  </si>
  <si>
    <t xml:space="preserve">ΣΤΑΦΥΛΙΑ  ΣΤΑΦΙΔΑ εγχώρια </t>
  </si>
  <si>
    <t xml:space="preserve">Ε1: Φ.Π.Α. 13% </t>
  </si>
  <si>
    <t xml:space="preserve">ΑΓΓΟΥΡΙΑ </t>
  </si>
  <si>
    <t>ΑΝΙΘΟΣ  δέμα  100 γρ.</t>
  </si>
  <si>
    <t xml:space="preserve">ΚΑΡΟΤΑ </t>
  </si>
  <si>
    <t xml:space="preserve">ΚΟΛΟΚΥΘΙΑ </t>
  </si>
  <si>
    <t xml:space="preserve">ΚΟΥΝΟΥΠΙΔΙ </t>
  </si>
  <si>
    <t xml:space="preserve">ΚΡΕΜΜΥΔΙΑ  ξερά </t>
  </si>
  <si>
    <t xml:space="preserve">ΚΡΕΜΜΥΔΙΑ  φρέσκα </t>
  </si>
  <si>
    <t xml:space="preserve">ΛΑΧΑΝΟ </t>
  </si>
  <si>
    <t>ΜΑΪΝΤΑΝΟΣ δέμα  100 γρ.</t>
  </si>
  <si>
    <t xml:space="preserve">ΜΑΡΟΥΛΙ </t>
  </si>
  <si>
    <t>ΜΕΛΙΤΖΑΝΕΣ φλάσκες</t>
  </si>
  <si>
    <t>ΜΠΑΜΙΕΣ ψιλές</t>
  </si>
  <si>
    <t xml:space="preserve">ΜΠΡΟΚΟΛΟ </t>
  </si>
  <si>
    <t xml:space="preserve">ΝΤΟΜΑΤΕΣ  Α' ΠΟΙΟΤΗΤΑΣ </t>
  </si>
  <si>
    <t xml:space="preserve">ΠΑΝΤΖΑΡΙΑ </t>
  </si>
  <si>
    <t xml:space="preserve">ΠΑΤΑΤΕΣ  εγχώριες </t>
  </si>
  <si>
    <t>ΠΙΠΕΡΙΕΣ στρογγυλές</t>
  </si>
  <si>
    <t xml:space="preserve">ΠΡΑΣΑ </t>
  </si>
  <si>
    <t xml:space="preserve">ΣΕΛΙΝΟ  </t>
  </si>
  <si>
    <t xml:space="preserve">ΣΚΟΡΔΑ </t>
  </si>
  <si>
    <t xml:space="preserve">ΣΠΑΝΑΚΙ </t>
  </si>
  <si>
    <t xml:space="preserve">ΦΑΣΟΛΙΑ  φρέσκα τσαουλιά </t>
  </si>
  <si>
    <t xml:space="preserve">Φ.Π.Α. 13% </t>
  </si>
  <si>
    <t xml:space="preserve">ΔΥΟΣΜΟΣ ματσάκι 100 γρ. </t>
  </si>
  <si>
    <t xml:space="preserve">Φ.Π.Α. 24% </t>
  </si>
  <si>
    <t>ΠΕΡΚΑ φιλέτο (κατεψυγμένο)</t>
  </si>
  <si>
    <t>ΒΑΚΑΛΑΟΣ φιλέτο (κατεψυγμένος)</t>
  </si>
  <si>
    <t>ΓΛΩΣΣΑ φιλέτο (κατεψυγμένο)</t>
  </si>
  <si>
    <t xml:space="preserve">ΧΤΑΠΟΔΙ εγχώριο καθαρισμένο </t>
  </si>
  <si>
    <t xml:space="preserve">ΚΑΛΑΜΑΡΑΚΙ φιλέτο </t>
  </si>
  <si>
    <t xml:space="preserve">ΒΑΚΑΛΑΟΣ φιλέτο ΥΓΡΑΛΑΤΟΣ, ΑΦΑΛΑΤΙΣΜΕΝΟΣ, συσκευασία 1 κιλού </t>
  </si>
  <si>
    <t xml:space="preserve">ΑΡΑΚΑΣ  ΚΑΤΕΨΥΓΜΕΝΟΣ σε  συσκευασία πακέτου  το κιλό </t>
  </si>
  <si>
    <t xml:space="preserve">ΦΑΣΟΛΑΚΙΑ  ΠΛΑΤΙΑ ΚΑΤΕΨΥΓΜΕΝΑ σε  συσκευασία πακέτου  το κιλό </t>
  </si>
  <si>
    <t xml:space="preserve">ΣΠΑΝΑΚΙ ΚΑΤΕΨΥΓΜΕΝΟ  σε συσκευασία το κιλό </t>
  </si>
  <si>
    <t xml:space="preserve">ΑΓΚΙΝΑΡΕΣ ΚΑΤΕΨΥΓΜΕΝΕΣ συσκευασία το κιλό </t>
  </si>
  <si>
    <t xml:space="preserve">ΜΠΑΜΙΕΣ ΚΑΤΕΨΥΓΜΕΝΕΣ σε συσκευασία πακέτου το κιλό </t>
  </si>
  <si>
    <t>Φ.Π.Α.  13%</t>
  </si>
  <si>
    <t>Ζ1΄: Είδη Παντοπωλείου με Φ.Π.Α. 24%</t>
  </si>
  <si>
    <t>ΑΛΑΤΙ θαλασσινό ιωδιούχο σε πλαστική  σακούλα  500 γρ</t>
  </si>
  <si>
    <t xml:space="preserve">ΒΑΝΙΛΙΑ  συσκ. 5 τεμ. </t>
  </si>
  <si>
    <t>ΚΑΝΕΛΛΑ  τριμμένη συσκ. 50 γρ.</t>
  </si>
  <si>
    <t>ΠΙΠΕΡΙ  συσκ. 50 γρ.</t>
  </si>
  <si>
    <t>ΡΙΓΑΝΗ  συσκ. 50 γρ.</t>
  </si>
  <si>
    <t>ΔΑΦΝΗ  συσκ. 20 γρ.</t>
  </si>
  <si>
    <t xml:space="preserve">ΚΥΜΙΝΟ τριμμένο βαζάκι 35 γρ. </t>
  </si>
  <si>
    <t xml:space="preserve">ΔΥΟΣΜΟΣ  αποξηραμένος συσκ. 20 γρ.  </t>
  </si>
  <si>
    <t xml:space="preserve">ΚΑΝΕΛΛΑ ΞΥΛΟ συσκευασία 50 γρ. </t>
  </si>
  <si>
    <t>ΜΟΣΧΟΚΑΡΥΔΟ τριμμένο συσκευασία 40 γρ. σε βαζάκι</t>
  </si>
  <si>
    <t>ΔΙΤΤΑΝΘΡΑΚΙΚΗ ΜΑΓΕΙΡΙΚΗ ΣΟΔΑ συσκ. 200 γρ.</t>
  </si>
  <si>
    <t xml:space="preserve">ΞΥΔΙ  φιάλη  πλαστική 350 ml </t>
  </si>
  <si>
    <t>ΜΑΓΕΙΡΙΚΟ ΦΥΤΙΚΟ ΛΙΠΟΣ συσκευασία 400 γρ</t>
  </si>
  <si>
    <t>ΜΠΕΣΑΜΕΛ 174 γρ</t>
  </si>
  <si>
    <t>ΜΕΙΓΜΑ ΔΙΟΓΚΟΤΙΚΩΝ ΜΕΣΩΝ ΓΙΑ ΖΑΧΑΡΟΠΛΑΣΤΙΚΗ/ΑΡΤΟΠΟΙΕΙΑ (Bking Powder) συσκ. 200 γρ.</t>
  </si>
  <si>
    <t xml:space="preserve">ΦΥΛΛΟ  ΚΡΟΥΣΤΑΣ συσκευασία  500 γρ. </t>
  </si>
  <si>
    <t>ΣΦΟΛΙΑΤΑ  συσκευασία 850 γρ.</t>
  </si>
  <si>
    <t>ΚΡΟΥΑΣΑΝ  ΔΙΑΦΟΡΑ συσκευασία 5*37 γρ</t>
  </si>
  <si>
    <t xml:space="preserve">ΚΡΟΥΑΣΑΝΑΚΙΑ  μίνι (συσκευασία 200 γρ) </t>
  </si>
  <si>
    <t xml:space="preserve">ΖΑΜΠΟΝ  ΩΜΟΠΛΑΤΗ  εγχώριο </t>
  </si>
  <si>
    <t>ΓΑΛΟΠΟΥΛΑ  ΒΡΑΣΤΗ εγχώρια</t>
  </si>
  <si>
    <t>ΠΑΡΙΖΑΚΙ  330 γρ.</t>
  </si>
  <si>
    <r>
      <t>ΔΗΜΗΤΡΙΑΚΑ για πρωϊνό, συσκευασία 375 γρ.</t>
    </r>
    <r>
      <rPr>
        <sz val="12"/>
        <color indexed="8"/>
        <rFont val="Arial"/>
        <family val="2"/>
        <charset val="161"/>
      </rPr>
      <t xml:space="preserve"> </t>
    </r>
    <r>
      <rPr>
        <b/>
        <sz val="12"/>
        <color indexed="8"/>
        <rFont val="Arial"/>
        <family val="2"/>
        <charset val="161"/>
      </rPr>
      <t xml:space="preserve">ΒΙΟΛΟΓΙΚΑ </t>
    </r>
  </si>
  <si>
    <r>
      <t xml:space="preserve">ΔΗΜΗΤΡΙΑΚΑ </t>
    </r>
    <r>
      <rPr>
        <b/>
        <sz val="12"/>
        <color indexed="8"/>
        <rFont val="Arial"/>
        <family val="2"/>
        <charset val="161"/>
      </rPr>
      <t>ολικής άλεσης</t>
    </r>
    <r>
      <rPr>
        <sz val="12"/>
        <color indexed="8"/>
        <rFont val="Arial"/>
        <family val="2"/>
        <charset val="161"/>
      </rPr>
      <t xml:space="preserve"> για πρωϊνό, συσκευασία 430 γρ.</t>
    </r>
    <r>
      <rPr>
        <sz val="12"/>
        <color indexed="8"/>
        <rFont val="Arial"/>
        <family val="2"/>
        <charset val="161"/>
      </rPr>
      <t xml:space="preserve"> </t>
    </r>
  </si>
  <si>
    <t>ΚΑΚΑΟ  125 γρ.</t>
  </si>
  <si>
    <t>ΚΑΦΕΣ τύπου ελληνικός (συσκευασία 100  γρ. )</t>
  </si>
  <si>
    <t>Καφές τύπου ελληνικός (συσκευασία καθαρού βάρους 1.000 γραμμαρίων)</t>
  </si>
  <si>
    <t>ΤΣΑΪ  ΤΟΥ  ΒΟΥΝΟΥ σε συσκευασία βάρους περίπου 70-80 γραμμαρίων</t>
  </si>
  <si>
    <t xml:space="preserve">ΧΑΜΟΜΙΛΙ  (τεμ. 20 γρ.) σετ 10 τεμάχια </t>
  </si>
  <si>
    <t xml:space="preserve">ΠΛΙΓΟΥΡΙ συσκευασία 500 γρ. </t>
  </si>
  <si>
    <t xml:space="preserve">ΖΑΧΑΡΗ  πακέτο  1 κιλού </t>
  </si>
  <si>
    <t>ΖΑΧΑΡΗ άχνη πακέτο 500 γρ.</t>
  </si>
  <si>
    <t>ΜΠΙΣΚΟΤΑ ΓΕΜΙΣΤΑ διάφορες γεύσεις 250 γρ.</t>
  </si>
  <si>
    <t xml:space="preserve">ΜΠΙΣΚΟΤΑ  ΜΙΡΑΝΤΑ η ισοδύναμα 275 γρ. </t>
  </si>
  <si>
    <t xml:space="preserve">ΜΠΙΣΚΟΤΑ  ΠΤΙ-ΜΠΕΡ 225 - 230 γρ. </t>
  </si>
  <si>
    <t>ΜΑΡΜΕΛΑΔΕΣ  ΔΙΑΦΟΡΕΣ με κομμάτια φρούτων συσκ. 450 γρ.</t>
  </si>
  <si>
    <t>ΚΟΜΠΟΣΤΕΣ  συσκ. 420 γρ.</t>
  </si>
  <si>
    <t xml:space="preserve">ΑΡΑΒΟΣΙΤΕΛΑΙΟ  συσκ.  5 λίτρα </t>
  </si>
  <si>
    <t xml:space="preserve">ΦΥΣΤΙΚΟΒΟΥΤΥΡΟ ΑΠΑΛΟ, συσκευασία 350 γρ. </t>
  </si>
  <si>
    <t xml:space="preserve">ΧΑΛΒΑΣ από ταχίνι και μέλι, διάφορες γεύσεις, συσκευασία 400 γρ. </t>
  </si>
  <si>
    <t xml:space="preserve">ΦΥΣΙΚΟΣ  ΧΥΜΟΣ  ΦΡΟΥΤΩΝ  συσκ. 1 λίτρο </t>
  </si>
  <si>
    <t>ΦΥΣΙΚΟΣ  ΧΥΜΟΣ  ΦΡΟΥΤΩΝ  συσκ. 200  ml</t>
  </si>
  <si>
    <t xml:space="preserve">ΑΝΑΨΥΚΤΙΚΑ διάφορα συσκευασία 1,5 λ. </t>
  </si>
  <si>
    <t>Ζ2΄: Είδη Παντοπωλείου με Φ.Π.Α. 13%</t>
  </si>
  <si>
    <t xml:space="preserve">ΑΛΕΥΡΙ  πακέτο  1 κιλού </t>
  </si>
  <si>
    <t xml:space="preserve">ΑΛΕΥΡΙ ολικής άλεσης, πακέτο 1 κιλού </t>
  </si>
  <si>
    <t xml:space="preserve">ΑΛΕΥΡΙ ΦΑΡΙΝΑ  πακέτο  500 γρ. </t>
  </si>
  <si>
    <t xml:space="preserve">ΑΛΕΥΡΙ ΦΑΡΙΝΑ  ολικής άλεσης, πακέτο  500 γρ. </t>
  </si>
  <si>
    <t xml:space="preserve">τςεμάχιο </t>
  </si>
  <si>
    <t>ΑΜΥΛΟ ΑΡΑΒΟΣΙΤΟΥ (ΚΟΡΝ  ΦΛΑΟΥΡ) 200γρ.</t>
  </si>
  <si>
    <t>ΑΝΘΟΣ  ΑΡΑΒΟΣΙΤΟΥ  ΒΑΝΙΛΙΑ (σε συσκευασία καθαρού βάρους 160 γραμμαρίων)</t>
  </si>
  <si>
    <t>ΑΦΥΔΑΤΩΜΕΝΕΣ ΝΙΦΑΔΕΣ ΠΑΤΑΤΑΣ (ΠΟΥΡΕΣ)</t>
  </si>
  <si>
    <t xml:space="preserve">ΝΙΦΑΔΕΣ ΒΡΩΜΗΣ, συσκευασία 500 γρ. </t>
  </si>
  <si>
    <t>ΤΥΡΙ  ΡΕΓΚΑΤΟ</t>
  </si>
  <si>
    <t>ΚΑΣΕΡΙ  εγχώριο</t>
  </si>
  <si>
    <t>ΚΑΣΕΡΙ  εγχώριο  ΦΕΤΕΣ ΤΟΣΤ</t>
  </si>
  <si>
    <t>ΚΙΤΡΙΝΟ ΤΥΡΙ (γκούντα, ένταμ, έμενταλ) σε φέτες τοστ, κομμάτι ή τριμμένο</t>
  </si>
  <si>
    <t>ΚΕΦΑΛΟΤΥΡΙ εγχώριο</t>
  </si>
  <si>
    <t xml:space="preserve">ΦΕΤΑ εγχώρια </t>
  </si>
  <si>
    <t>ΤΥΡΙ ΓΡΑΒΙΕΡΑ κομμάτι ή φέτες τόστ</t>
  </si>
  <si>
    <t xml:space="preserve">ΓΑΛΑ  ΣΥΜΠΥΚΩΝΜΕΝΟ ΠΛΗΡΕΣ  κουτί  410 γρ. </t>
  </si>
  <si>
    <t>ΒΟΥΤΥΡΟ τύπου Κερκύρας, συσκευασία 250 γρ.</t>
  </si>
  <si>
    <t>ΚΡΕΜΑ  ΓΑΛΑΚΤΟΣ  250 γρ.</t>
  </si>
  <si>
    <r>
      <t xml:space="preserve">ΓΙΑΟΥΡΤΙ  200 γρ. με 3,5 % λιπαρά </t>
    </r>
    <r>
      <rPr>
        <b/>
        <sz val="12"/>
        <color indexed="8"/>
        <rFont val="Arial"/>
        <family val="2"/>
        <charset val="161"/>
      </rPr>
      <t xml:space="preserve">ΒΙΟΛΟΓΙΚΟ </t>
    </r>
  </si>
  <si>
    <t>ΜΕΛΙ  ΘΥΜΑΡΙΣΙΟ  κουτί 480-500 γρ.</t>
  </si>
  <si>
    <r>
      <t xml:space="preserve">ΑΥΓΑ </t>
    </r>
    <r>
      <rPr>
        <b/>
        <sz val="12"/>
        <color indexed="8"/>
        <rFont val="Arial"/>
        <family val="2"/>
        <charset val="161"/>
      </rPr>
      <t xml:space="preserve">ΒΙΟΛΟΓΙΚΑ </t>
    </r>
  </si>
  <si>
    <t>ΤΑΧΙΝΙ βάζο 450 γρ</t>
  </si>
  <si>
    <t>ΠΑΣΤΕΣ (μακ. Κοφτό, βίδες , κριθαράκι κ.α. ) 500 γρ.</t>
  </si>
  <si>
    <t xml:space="preserve">ΜΑΚΑΡΟΝΙΑ  (σπαγγετίνη, Νο 2 συσκ. 500 γρ. )          </t>
  </si>
  <si>
    <t xml:space="preserve">ΧΥΛΟΠΙΤΕΣ  πακέτο 500 γρ. </t>
  </si>
  <si>
    <t>ΣΠΑΓΓΕΤΙ Νο 6 ολικής άλεσης</t>
  </si>
  <si>
    <t xml:space="preserve">ΡΥΖΙ  ΚΙΤΡΙΝΟ συσκ. 1/2 κιλού </t>
  </si>
  <si>
    <t xml:space="preserve">ΡΥΖΙ  Καρολίνα  συσκ. 1/2  κιλού </t>
  </si>
  <si>
    <t xml:space="preserve">Ρύζι γλασέ συσκευασία 1 κιλού </t>
  </si>
  <si>
    <r>
      <t xml:space="preserve">ΡΕΒΥΘΙΑ πακέτο  500 γρ. </t>
    </r>
    <r>
      <rPr>
        <b/>
        <sz val="12"/>
        <color indexed="8"/>
        <rFont val="Arial"/>
        <family val="2"/>
        <charset val="161"/>
      </rPr>
      <t>ΒΙΟΛΟΓΙΚΑ</t>
    </r>
  </si>
  <si>
    <r>
      <t xml:space="preserve">ΦΑΚΕΣ ψιλές - χονδρές πακέτο  500 γρ. </t>
    </r>
    <r>
      <rPr>
        <b/>
        <sz val="12"/>
        <color indexed="8"/>
        <rFont val="Arial"/>
        <family val="2"/>
        <charset val="161"/>
      </rPr>
      <t xml:space="preserve">ΒΙΟΛΟΓΙΚΕΣ </t>
    </r>
  </si>
  <si>
    <r>
      <t xml:space="preserve">Φασόλια γίγαντες πακέτο  500 γρ. </t>
    </r>
    <r>
      <rPr>
        <b/>
        <sz val="12"/>
        <color indexed="8"/>
        <rFont val="Arial"/>
        <family val="2"/>
        <charset val="161"/>
      </rPr>
      <t xml:space="preserve">ΒΙΟΛΟΓΙΚΑ </t>
    </r>
  </si>
  <si>
    <r>
      <t xml:space="preserve">ΦΑΒΑ </t>
    </r>
    <r>
      <rPr>
        <b/>
        <sz val="12"/>
        <color indexed="8"/>
        <rFont val="Arial"/>
        <family val="2"/>
        <charset val="161"/>
      </rPr>
      <t>ΒΙΟΛΟΓΙΚΗ</t>
    </r>
    <r>
      <rPr>
        <sz val="12"/>
        <color indexed="8"/>
        <rFont val="Arial"/>
        <family val="2"/>
        <charset val="161"/>
      </rPr>
      <t xml:space="preserve"> πακέτο 500 γρ. </t>
    </r>
  </si>
  <si>
    <r>
      <t xml:space="preserve">ΦΑΣΟΛΙΑ μέτρια πακέτο  500 γρ. </t>
    </r>
    <r>
      <rPr>
        <b/>
        <sz val="12"/>
        <color indexed="8"/>
        <rFont val="Arial"/>
        <family val="2"/>
        <charset val="161"/>
      </rPr>
      <t xml:space="preserve">ΒΙΟΛΟΓΙΚΑ </t>
    </r>
  </si>
  <si>
    <t xml:space="preserve">ΤΡΑΧΑΝΑΣ με γάλα, συσκευασία 500 γρ. </t>
  </si>
  <si>
    <t xml:space="preserve">ΣΤΑΦΙΔΑ ξερή ξανθή ή μαύρη, συσκευασία ~ 250 γρ. </t>
  </si>
  <si>
    <t xml:space="preserve">ΤΟΜΑΤΟΧΥΜΟΣ  συμπυκνωμένος  500 γρ. </t>
  </si>
  <si>
    <t>Ζ3΄: Έλαια</t>
  </si>
  <si>
    <r>
      <t xml:space="preserve">ΕΛΑΙΟΛΑΔΟ </t>
    </r>
    <r>
      <rPr>
        <b/>
        <sz val="12"/>
        <color indexed="8"/>
        <rFont val="Arial"/>
        <family val="2"/>
        <charset val="161"/>
      </rPr>
      <t xml:space="preserve">ΒΙΟΛΟΓΙΚΟ </t>
    </r>
    <r>
      <rPr>
        <sz val="12"/>
        <color indexed="8"/>
        <rFont val="Arial"/>
        <family val="2"/>
        <charset val="161"/>
      </rPr>
      <t xml:space="preserve"> συσκ. 5 λίτρα </t>
    </r>
  </si>
  <si>
    <t>ΓΕΝΙΚΟ ΣΥΝΟΛΟ Α΄ ΥΠΟΟΜΑΔΑΣ</t>
  </si>
  <si>
    <t xml:space="preserve">ΣΥΝΟΛΟ Α΄ ΥΠΟΟΜΑΔΑΣ </t>
  </si>
  <si>
    <t>Παγωτίνια</t>
  </si>
  <si>
    <t>Σοκολατάκια</t>
  </si>
  <si>
    <t>Διάφορα μικρά γλυκά (σου, εκλέρ, κωκ κ.λπ.)</t>
  </si>
  <si>
    <t xml:space="preserve">ΓΚΟΦΡΕΤΑ ΓΑΛΑΚΤΟΣ  38 γρ ΙΟΝ ή ισοδύναμο </t>
  </si>
  <si>
    <t xml:space="preserve">ΣΥΝΟΛΟ Ε' ΥΠΟΟΜΑΔΑΣ </t>
  </si>
  <si>
    <t xml:space="preserve">ΓΕΝΙΚΟ ΣΥΝΟΛΟ Ε΄ ΥΠΟΟΜΑΔΑΣ </t>
  </si>
  <si>
    <t>ΣΥΝΟΛΟ ΟΜΑΔΩΝ</t>
  </si>
  <si>
    <t>ΓΕΝΙΚΟ ΣΥΝΟΛΟ ΟΜΑΔΩΝ</t>
  </si>
  <si>
    <t>ΣΥΝΟΛΟ ΦΠΑ</t>
  </si>
  <si>
    <t>ΓΕΝΙΚΟ ΣΥΝΟΛΟ 1ης ΟΜΑΔΑΣ</t>
  </si>
  <si>
    <t>ΣΥΝΟΛΟ 1ης ΟΜΑΔΑ</t>
  </si>
  <si>
    <t>ΣΥΝΟΛΟ Φ.Π.Α. 1ης ΟΜΑΔΑΣ</t>
  </si>
  <si>
    <t>Γενικό Σύνολο Β' Υποομάδας</t>
  </si>
  <si>
    <t>Σύνολο Φ.Π.Α. Β΄ Υποομάδας</t>
  </si>
  <si>
    <t>Σύνολο Β΄ Υποομάδας</t>
  </si>
  <si>
    <t>ΣΥΝΟΛΟ Φ.Π.Α. 2ης ΟΜΑΔΑΣ</t>
  </si>
  <si>
    <t>ΓΕΝΙΚΟ ΣΥΝΟΛΟ 2ης ΟΜΑΔΑΣ</t>
  </si>
  <si>
    <t>Γενικό Σύνολο Α2 Υποομάδας</t>
  </si>
  <si>
    <t>Σύνολο Α2 Υποομάδας</t>
  </si>
  <si>
    <t xml:space="preserve">Σύνολο Β' Υποομάδας </t>
  </si>
  <si>
    <t>Γενικό Σύνολο Β΄ Υποομάδας</t>
  </si>
  <si>
    <t xml:space="preserve">Σύνολο Γ' Υποομάδας </t>
  </si>
  <si>
    <t>Γενικό Σύνολο Γ΄ Υποομάδας</t>
  </si>
  <si>
    <t xml:space="preserve">Σύνολο Δ' Υποομάδας </t>
  </si>
  <si>
    <t>Γενικό Σύνολο Δ΄ Υποομάδας</t>
  </si>
  <si>
    <t xml:space="preserve">Σύνολο Ε1' Υποομάδας </t>
  </si>
  <si>
    <t>Γενικό Σύνολο Ε1΄ Υποομάδας</t>
  </si>
  <si>
    <t xml:space="preserve">Σύνολο Ε2' Υποομάδας </t>
  </si>
  <si>
    <t>Γενικό Σύνολο Ε2΄ Υποομάδας</t>
  </si>
  <si>
    <t>ΣΥΝΟΛΟ Φ.Π.Α. Ε΄ ΥΠΟΟΜΑΔΑΣ</t>
  </si>
  <si>
    <t>ΣΥΝΟΛΟ ΣΤ΄ ΥΠΟΟΜΑΔΑΣ</t>
  </si>
  <si>
    <t>ΓΕΝΙΚΟ ΣΥΝΟΛΟ ΣΤ΄ ΥΠΟΟΜΑΔΑΣ</t>
  </si>
  <si>
    <t>Σύνολο Ζ1 Υποομάδας</t>
  </si>
  <si>
    <t>Γενικό Σύνολο Ζ1  Υποομάδας</t>
  </si>
  <si>
    <t>Σύνολο Ζ2 Υποομάδας</t>
  </si>
  <si>
    <t>Γενικό Σύνολο Ζ2  Υποομάδας</t>
  </si>
  <si>
    <t>Σύνολο Ζ3 Υποομάδας</t>
  </si>
  <si>
    <t>Γενικό Σύνολο Ζ3  Υποομάδας</t>
  </si>
  <si>
    <t>Σύνολο Ζ΄ Υποομάδας</t>
  </si>
  <si>
    <t>Σύνολο Φ.Π.Α. Ζ΄ Υποομάδας</t>
  </si>
  <si>
    <t>Γενικό Σύνολο Ζ΄ Υποομάδας</t>
  </si>
  <si>
    <t>ΨΩΜΙ ΤΟΣΤ σταρένιο ολικής άλεσης,  συσκευασία 900 γρ. (μη τυποποιημένο)</t>
  </si>
  <si>
    <t>Κουλούρια</t>
  </si>
  <si>
    <t>Τσουρέκια</t>
  </si>
  <si>
    <t>Τυρόπιτες</t>
  </si>
  <si>
    <t>Μελομακάρονα (με γαρνίρισμα καρύδι)</t>
  </si>
  <si>
    <t>15411110-6</t>
  </si>
  <si>
    <t>03211300-6</t>
  </si>
  <si>
    <t>15511600-9</t>
  </si>
  <si>
    <t>15851000-9</t>
  </si>
  <si>
    <t>03212220-8</t>
  </si>
  <si>
    <t>15331524-2</t>
  </si>
  <si>
    <t>15113000-3</t>
  </si>
  <si>
    <t>15851000-8</t>
  </si>
  <si>
    <t>158122200-5</t>
  </si>
  <si>
    <t>15861100-2</t>
  </si>
  <si>
    <t>15831000-2</t>
  </si>
  <si>
    <t>15982000-5</t>
  </si>
  <si>
    <t>15810000-9</t>
  </si>
  <si>
    <t>15812121-7</t>
  </si>
  <si>
    <t>1581000-9</t>
  </si>
  <si>
    <t>15812200-5</t>
  </si>
  <si>
    <t>1581212-7</t>
  </si>
  <si>
    <t>15112130-6</t>
  </si>
  <si>
    <t>15111200-1</t>
  </si>
  <si>
    <t>03200000-3</t>
  </si>
  <si>
    <t>15221000-3</t>
  </si>
  <si>
    <t>15331170-9</t>
  </si>
  <si>
    <t>15872400-5</t>
  </si>
  <si>
    <t>15872000-1</t>
  </si>
  <si>
    <t>15871110-8</t>
  </si>
  <si>
    <t>1584120-7</t>
  </si>
  <si>
    <t>15512300-3</t>
  </si>
  <si>
    <t>15812120-0</t>
  </si>
  <si>
    <t>15613311-1</t>
  </si>
  <si>
    <t>15841300-8</t>
  </si>
  <si>
    <t>15860000-4</t>
  </si>
  <si>
    <t>15821200-1</t>
  </si>
  <si>
    <t>1541100-3</t>
  </si>
  <si>
    <t>15321000-4</t>
  </si>
  <si>
    <t>15612200-3</t>
  </si>
  <si>
    <t>15612190-9</t>
  </si>
  <si>
    <t>15312100-9</t>
  </si>
  <si>
    <t>15540000-5</t>
  </si>
  <si>
    <t>15510000-6</t>
  </si>
  <si>
    <t>15551300-8</t>
  </si>
  <si>
    <t>15831600-8</t>
  </si>
  <si>
    <t>03142500-3</t>
  </si>
  <si>
    <t>15332260-4</t>
  </si>
  <si>
    <t>15851100-9</t>
  </si>
  <si>
    <t>15100000-9</t>
  </si>
  <si>
    <t>15331425-2</t>
  </si>
  <si>
    <t>Πραλίνα φουντουκιού σε συσκευασία των 600 γρ.</t>
  </si>
  <si>
    <t>15842200-4</t>
  </si>
  <si>
    <t>15332261-1</t>
  </si>
  <si>
    <t>15812100-4</t>
  </si>
  <si>
    <t>15612120-8</t>
  </si>
  <si>
    <t>15612110-5</t>
  </si>
  <si>
    <t>15613100-9</t>
  </si>
  <si>
    <t>15511000-3</t>
  </si>
  <si>
    <t>15530000-2</t>
  </si>
  <si>
    <t>03222115-2</t>
  </si>
  <si>
    <t>Ενδεικτική Συνολική Τιμή</t>
  </si>
  <si>
    <t xml:space="preserve">Ενδεικτική Τιμή Μονάδος </t>
  </si>
  <si>
    <t>CPV</t>
  </si>
  <si>
    <t>ΓΑΛΑ φρέσκο, συσκευασία 1 λίτρου</t>
  </si>
  <si>
    <t>Φ.Π.Α 24%</t>
  </si>
  <si>
    <t xml:space="preserve">συσκευασία </t>
  </si>
  <si>
    <r>
      <t>ΓΑΛΑΤΑΚΙΑ</t>
    </r>
    <r>
      <rPr>
        <sz val="11"/>
        <rFont val="Arial"/>
        <family val="2"/>
        <charset val="161"/>
      </rPr>
      <t xml:space="preserve"> - σε συσκευασία των 10 μερίδων</t>
    </r>
  </si>
  <si>
    <r>
      <t>ΞΗΡΟΙ ΚΑΡΠΟΙ</t>
    </r>
    <r>
      <rPr>
        <sz val="11"/>
        <rFont val="Arial"/>
        <family val="2"/>
        <charset val="161"/>
      </rPr>
      <t>, όπως περιγράφονται στις Τεχνικές Προδιαγραφές</t>
    </r>
  </si>
  <si>
    <r>
      <t>ΝΕΡΟ</t>
    </r>
    <r>
      <rPr>
        <sz val="11"/>
        <rFont val="Arial"/>
        <family val="2"/>
        <charset val="161"/>
      </rPr>
      <t xml:space="preserve"> φυσικό μεταλλικό σε συσκευασία 0,5 λίτρου </t>
    </r>
  </si>
  <si>
    <r>
      <t>ΚΑΦΕΣ τύπου ελληνικός ξανθός</t>
    </r>
    <r>
      <rPr>
        <sz val="11"/>
        <rFont val="Arial Greek"/>
        <charset val="161"/>
      </rPr>
      <t xml:space="preserve"> σε συσκ. 500 γρ.</t>
    </r>
  </si>
  <si>
    <r>
      <t>ΖΕΛΕΔΑΚΙΑ</t>
    </r>
    <r>
      <rPr>
        <sz val="11"/>
        <rFont val="Arial Greek"/>
        <family val="2"/>
        <charset val="161"/>
      </rPr>
      <t xml:space="preserve"> (καραμέλες μαλακές)</t>
    </r>
  </si>
  <si>
    <r>
      <t xml:space="preserve">ΣΟΚΟΛΑΤΑΚΙΑ </t>
    </r>
    <r>
      <rPr>
        <sz val="11"/>
        <rFont val="Arial"/>
        <family val="2"/>
        <charset val="161"/>
      </rPr>
      <t>(συσκευασία των 400 gr)</t>
    </r>
  </si>
  <si>
    <r>
      <t xml:space="preserve">ΜΕΛΟΜΑΚΑΡΟΝΑ </t>
    </r>
    <r>
      <rPr>
        <sz val="11"/>
        <rFont val="Arial Greek"/>
        <charset val="161"/>
      </rPr>
      <t>(με γαρνίρισμα καρύδι)</t>
    </r>
  </si>
  <si>
    <r>
      <t>ΚΟΥΡΑΜΠΙΕΔΕΣ</t>
    </r>
    <r>
      <rPr>
        <sz val="11"/>
        <rFont val="Arial Greek"/>
        <charset val="161"/>
      </rPr>
      <t xml:space="preserve">
(με φρέσκο βούτυρο γάλακτος  και αμύγδαλο) </t>
    </r>
  </si>
  <si>
    <r>
      <t>ΔΙΠΛΕΣ</t>
    </r>
    <r>
      <rPr>
        <sz val="11"/>
        <rFont val="Arial Greek"/>
        <family val="2"/>
        <charset val="161"/>
      </rPr>
      <t xml:space="preserve"> γαρνιρισμένες με μέλι και καρύδι </t>
    </r>
  </si>
  <si>
    <r>
      <t xml:space="preserve">ΜΠΙΣΚΟΤΑ LOTUS η ισοδύναμα </t>
    </r>
    <r>
      <rPr>
        <sz val="11"/>
        <rFont val="Arial"/>
        <family val="2"/>
        <charset val="161"/>
      </rPr>
      <t>σε ατομική συσκευασία σε πακέτο των 50 τεμ</t>
    </r>
  </si>
  <si>
    <r>
      <t>ΧΥΜΟΙ ΑΝΑΜΙΚΤΟΙ</t>
    </r>
    <r>
      <rPr>
        <sz val="11"/>
        <rFont val="Arial"/>
        <family val="2"/>
        <charset val="161"/>
      </rPr>
      <t xml:space="preserve"> 1 lt.</t>
    </r>
  </si>
  <si>
    <r>
      <t xml:space="preserve">ΖΑΧΑΡΗ ΛΕΥΚΗ ΚΡΥΣΤΑΛΛΙΚΗ </t>
    </r>
    <r>
      <rPr>
        <sz val="11"/>
        <rFont val="Arial"/>
        <family val="2"/>
        <charset val="161"/>
      </rPr>
      <t xml:space="preserve">stick, συσκ. 1.000 τ </t>
    </r>
  </si>
  <si>
    <r>
      <t xml:space="preserve">ΚΑΨΟΥΛΕΣ ΚΑΦΕ ΣΥΜΒΑΤΕΣ ΜΕ ΜΗΧΑΝΗΜΑ NESPRESSO </t>
    </r>
    <r>
      <rPr>
        <sz val="11"/>
        <rFont val="Arial"/>
        <family val="2"/>
        <charset val="161"/>
      </rPr>
      <t>σε συσκ. των 10 τεμ.</t>
    </r>
  </si>
  <si>
    <r>
      <t>ΦΙΛΤΡΑ ΚΑΦΕ</t>
    </r>
    <r>
      <rPr>
        <sz val="11"/>
        <rFont val="Arial"/>
        <family val="2"/>
      </rPr>
      <t xml:space="preserve"> σε συσκ. των 50 τεμ.</t>
    </r>
  </si>
  <si>
    <r>
      <t xml:space="preserve">ΑΝΑΔΕΥΤΗΡΑΣ ΚΑΦΕ </t>
    </r>
    <r>
      <rPr>
        <sz val="11"/>
        <rFont val="Arial"/>
        <family val="2"/>
      </rPr>
      <t>σε συσκ. των 1000 τεμ.</t>
    </r>
  </si>
  <si>
    <r>
      <t>ΧΑΡΤΟΠΕΤΣΕΤΕΣ ΜΙΚΡΕΣ</t>
    </r>
    <r>
      <rPr>
        <sz val="11"/>
        <rFont val="Arial"/>
        <family val="2"/>
        <charset val="161"/>
      </rPr>
      <t xml:space="preserve"> (συσκ. 70 τεμαχίων)</t>
    </r>
  </si>
  <si>
    <r>
      <t xml:space="preserve">ΧΑΡΤΟΠΕΤΣΕΤΕΣ ΜΕΓΑΛΕΣ </t>
    </r>
    <r>
      <rPr>
        <sz val="11"/>
        <rFont val="Arial"/>
        <family val="2"/>
        <charset val="161"/>
      </rPr>
      <t>(συσκ. 100 τεμαχίων)</t>
    </r>
  </si>
  <si>
    <r>
      <t>ΘΗΚΕΣ ΓΙΑ ΠΑΓΑΚΙΑ</t>
    </r>
    <r>
      <rPr>
        <sz val="11"/>
        <rFont val="Arial"/>
        <family val="2"/>
        <charset val="161"/>
      </rPr>
      <t xml:space="preserve">
σε συσκ. των 200 - 240 παγακίων</t>
    </r>
  </si>
  <si>
    <r>
      <t>ΦΙΑΛΗ ΥΓΡΑΕΡΙΟΥ</t>
    </r>
    <r>
      <rPr>
        <sz val="11"/>
        <rFont val="Arial"/>
        <family val="2"/>
        <charset val="161"/>
      </rPr>
      <t xml:space="preserve"> 190 γρ.</t>
    </r>
  </si>
  <si>
    <r>
      <t>ΠΛΑΣΤΙΚΟ ΔΙΑΦΑΝΕΣ ΠΟΤΗΡΙ ΔΥΣΚΑΜΠΤΟ</t>
    </r>
    <r>
      <rPr>
        <sz val="11"/>
        <rFont val="Arial"/>
        <family val="2"/>
        <charset val="161"/>
      </rPr>
      <t>, 
μίας χρήσεως, χωρητικότητας 250 ml, Υ:90 mm 
Δ: 72 mm περίπου, σε συσκ. 10 τεμ.</t>
    </r>
  </si>
  <si>
    <r>
      <t xml:space="preserve">ΠΟΤΗΡΙΑ ΧΑΡΤΙΝΑ ΜΙΑΣ ΧΡΗΣΗΣ ΓΙΑ ΖΕΣΤΟ ΡΟΦΗΜΑ </t>
    </r>
    <r>
      <rPr>
        <sz val="11"/>
        <rFont val="Arial"/>
        <family val="2"/>
        <charset val="161"/>
      </rPr>
      <t>4 oz - 110 ml έως 125 ml 
σε συσκ. 50 τεμ.</t>
    </r>
  </si>
  <si>
    <r>
      <t xml:space="preserve">ΠΟΤΗΡΙΑ ΧΑΡΤΙΝΑ ΜΙΑΣ ΧΡΗΣΗΣ ΓΙΑ ΖΕΣΤΟ ΡΟΦΗΜΑ </t>
    </r>
    <r>
      <rPr>
        <sz val="11"/>
        <rFont val="Arial"/>
        <family val="2"/>
        <charset val="161"/>
      </rPr>
      <t>12 oz - 330 ml έως 350 ml σε συσκ. 50 τεμ</t>
    </r>
  </si>
  <si>
    <r>
      <t>ΚΑΦΕΣ ΦΙΛΤΡΟΥ ΓΑΛΛΙΚΟΣ (ΦΟΥΝΤΟΥΚΙ)</t>
    </r>
    <r>
      <rPr>
        <sz val="11"/>
        <rFont val="Arial"/>
        <family val="2"/>
        <charset val="161"/>
      </rPr>
      <t xml:space="preserve">
 σε συσκευασία 500 γρ.</t>
    </r>
  </si>
  <si>
    <t>15842400-6</t>
  </si>
  <si>
    <t>15981000-8</t>
  </si>
  <si>
    <t>15861000-1</t>
  </si>
  <si>
    <t>33771000-5</t>
  </si>
  <si>
    <t>337710000-5</t>
  </si>
  <si>
    <t>44619100-3</t>
  </si>
  <si>
    <t>09122210-5</t>
  </si>
  <si>
    <t>39221123-5</t>
  </si>
  <si>
    <r>
      <t xml:space="preserve">ΚΑΦΕΣ ΦΙΛΤΡΟΥ ΓΑΛΛΙΚΟΣ  </t>
    </r>
    <r>
      <rPr>
        <sz val="11"/>
        <rFont val="Arial"/>
        <family val="2"/>
        <charset val="161"/>
      </rPr>
      <t>χωρίς καφεϊνη
 σε συσκευασία 250 γρ.</t>
    </r>
  </si>
  <si>
    <t>Σύνολο Β3΄</t>
  </si>
  <si>
    <t xml:space="preserve">Σύνολο Β1΄ </t>
  </si>
  <si>
    <r>
      <t>Σύνολο Β2΄</t>
    </r>
    <r>
      <rPr>
        <sz val="11"/>
        <rFont val="Arial"/>
        <family val="2"/>
      </rPr>
      <t xml:space="preserve"> </t>
    </r>
  </si>
  <si>
    <t>1η ΟΜΑΔΑ: Τρόφιμα για τη λειτουργία του Κοινωνικού Παντοπωλείου του Δήμου/K.A.E. 15.6481.0011</t>
  </si>
  <si>
    <t>2η ΟΜΑΔΑ: Τρόφιμα για τις ανάγκες των Κ.Α.Π.Η./K.A.E.: 15.6481.0009</t>
  </si>
  <si>
    <t>Α΄: ΕΙΔΗ ΑΡΤΟΠΟΙΕΙΟΥ /Κ.Α.Ε.: 15.6481.0009</t>
  </si>
  <si>
    <t>Β΄: Είδη ζαχαροπλαστείου/Κ.Α.Ε.: 15.6481.0009</t>
  </si>
  <si>
    <t>Γ΄: Είδη κρεοπωλείου /Κ.Α.Ε.: 15.6481.0001</t>
  </si>
  <si>
    <t>Δ΄: Είδη οπωροπωλείου - Φρούτα/Κ.Α.Ε.: 15.6481.0002</t>
  </si>
  <si>
    <t>Ε΄: Είδη οπωροπωλείου-Κηπευτικά/Κ.Α.Ε.: 15.6481.0002</t>
  </si>
  <si>
    <t>Ε2: Φ.Π.Α. 24% /Κ.Α.Ε.: 15.6481.0002</t>
  </si>
  <si>
    <t>ΣΤ΄: Είδη Ιχθυοπωλείου και Κατεψυγμένα/Κ.Α.Ε.: 15.6481.0008</t>
  </si>
  <si>
    <t>Ζ΄: Είδη παντοπωλείου - έλαια/Κ.Α.Ε.: 15.6481.0010</t>
  </si>
  <si>
    <t>Α2΄: Είδη παντοπωλείου με Φ.Π.Α. 24%</t>
  </si>
  <si>
    <t>ΣΥΝΟΛΟ 2ης ΟΜΑΔΑ</t>
  </si>
  <si>
    <t>Α1΄: Είδη παντοπωλείου με Φ.Π.Α. 13%</t>
  </si>
  <si>
    <t xml:space="preserve">Α3΄: Γλυκά </t>
  </si>
  <si>
    <t>ΣΥΝΟΛΟ 3ης ΟΜΑΔΑΣ</t>
  </si>
  <si>
    <t>ΣΥΝΟΛΟ Φ.Π.Α. 3ης ΟΜΑΔΑΣ</t>
  </si>
  <si>
    <t>ΓΕΝΙΚΟ ΣΥΝΟΛΟ 3ης ΟΜΑΔΑΣ</t>
  </si>
  <si>
    <t>4η ΟΜΑΔΑ: Τρόφιμα για τις ανάγκες των Παιδικών και Βρεφονηπιακών Σταθμών</t>
  </si>
  <si>
    <t>5η ΟΜΑΔΑ: Προμήθεια γάλακτος για τις ανάγκες των Παιδικών και Βρεφονηπιακών Σταθμών</t>
  </si>
  <si>
    <t>3η ΟΜΑΔΑ: Τρόφιμα για τις ανάγκες της Διεύθυνσης Κοινωνικής Προστασίας και Υγείας και λοιπών Υπηρεσιών/Κ.Α.Ε.: 15.6481.0009</t>
  </si>
  <si>
    <t xml:space="preserve">Φ.Π.Α. 13% και 24% </t>
  </si>
  <si>
    <t xml:space="preserve">ΣΥΝΟΛΟ 4ης ΟΜΑΔΑΣ  </t>
  </si>
  <si>
    <t xml:space="preserve"> ΓΕΝΙΚΟ ΣΥΝΟΛΟ 4ης ΟΜΑΔΑΣ</t>
  </si>
  <si>
    <t>Σύνολο 5ης ομάδας</t>
  </si>
  <si>
    <t>Γενικό Σύνολο 5ης ομάδας</t>
  </si>
  <si>
    <t>15332310-0</t>
  </si>
  <si>
    <t>15331428-3</t>
  </si>
  <si>
    <t>03221000-6</t>
  </si>
  <si>
    <t>15872300-4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</si>
</sst>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\ &quot;€&quot;;[Red]#,##0.00\ &quot;€&quot;"/>
  </numFmts>
  <fonts count="23">
    <font>
      <sz val="11"/>
      <color theme="1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color rgb="FF000000"/>
      <name val="Arial"/>
      <family val="2"/>
      <charset val="161"/>
    </font>
    <font>
      <sz val="12"/>
      <color indexed="8"/>
      <name val="Arial"/>
      <family val="2"/>
      <charset val="161"/>
    </font>
    <font>
      <b/>
      <sz val="12"/>
      <color indexed="8"/>
      <name val="Arial"/>
      <family val="2"/>
      <charset val="161"/>
    </font>
    <font>
      <b/>
      <sz val="11"/>
      <color theme="1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name val="Arial"/>
      <family val="2"/>
    </font>
    <font>
      <sz val="10"/>
      <name val="Arial Greek"/>
      <charset val="161"/>
    </font>
    <font>
      <sz val="10"/>
      <name val="Arial Greek"/>
      <family val="2"/>
      <charset val="161"/>
    </font>
    <font>
      <b/>
      <sz val="11"/>
      <name val="Arial"/>
      <family val="2"/>
    </font>
    <font>
      <sz val="11"/>
      <name val="Arial Greek"/>
      <charset val="161"/>
    </font>
    <font>
      <sz val="11"/>
      <name val="Arial"/>
      <family val="2"/>
    </font>
    <font>
      <b/>
      <sz val="11"/>
      <name val="Arial Greek"/>
      <charset val="161"/>
    </font>
    <font>
      <sz val="11"/>
      <name val="Arial Greek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165" fontId="1" fillId="0" borderId="9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164" fontId="4" fillId="0" borderId="3" xfId="0" applyNumberFormat="1" applyFont="1" applyBorder="1" applyAlignment="1">
      <alignment horizontal="right"/>
    </xf>
    <xf numFmtId="165" fontId="2" fillId="0" borderId="9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Fill="1" applyBorder="1" applyAlignment="1">
      <alignment horizontal="right"/>
    </xf>
    <xf numFmtId="0" fontId="6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165" fontId="0" fillId="0" borderId="0" xfId="0" applyNumberFormat="1"/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165" fontId="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/>
    </xf>
    <xf numFmtId="0" fontId="12" fillId="0" borderId="0" xfId="0" applyFont="1"/>
    <xf numFmtId="0" fontId="13" fillId="0" borderId="2" xfId="0" applyFont="1" applyBorder="1" applyAlignment="1">
      <alignment horizontal="right" wrapText="1"/>
    </xf>
    <xf numFmtId="0" fontId="14" fillId="0" borderId="2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 wrapText="1"/>
    </xf>
    <xf numFmtId="3" fontId="22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4" fontId="19" fillId="0" borderId="4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4" fontId="18" fillId="0" borderId="3" xfId="0" applyNumberFormat="1" applyFont="1" applyFill="1" applyBorder="1" applyAlignment="1">
      <alignment horizontal="center" vertical="center"/>
    </xf>
    <xf numFmtId="4" fontId="20" fillId="0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0" xfId="0" applyNumberFormat="1"/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18" fillId="0" borderId="3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4" fillId="0" borderId="4" xfId="0" applyFont="1" applyBorder="1"/>
    <xf numFmtId="0" fontId="1" fillId="0" borderId="4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9"/>
  <sheetViews>
    <sheetView tabSelected="1" topLeftCell="A321" workbookViewId="0">
      <selection activeCell="J333" sqref="J333"/>
    </sheetView>
  </sheetViews>
  <sheetFormatPr defaultRowHeight="15"/>
  <cols>
    <col min="1" max="1" width="4.140625" customWidth="1"/>
    <col min="2" max="2" width="29.28515625" customWidth="1"/>
    <col min="3" max="3" width="11.5703125" style="41" customWidth="1"/>
    <col min="4" max="4" width="12.140625" customWidth="1"/>
    <col min="5" max="5" width="12.7109375" customWidth="1"/>
    <col min="6" max="6" width="16" customWidth="1"/>
    <col min="7" max="7" width="11.7109375" style="35" bestFit="1" customWidth="1"/>
    <col min="8" max="9" width="11.5703125" bestFit="1" customWidth="1"/>
  </cols>
  <sheetData>
    <row r="1" spans="1:9" ht="36.75" customHeight="1">
      <c r="A1" s="98" t="s">
        <v>346</v>
      </c>
      <c r="B1" s="99"/>
      <c r="C1" s="99"/>
      <c r="D1" s="99"/>
      <c r="E1" s="99"/>
      <c r="F1" s="100"/>
    </row>
    <row r="2" spans="1:9" ht="54" customHeight="1">
      <c r="A2" s="3" t="s">
        <v>0</v>
      </c>
      <c r="B2" s="9" t="s">
        <v>1</v>
      </c>
      <c r="C2" s="38" t="s">
        <v>2</v>
      </c>
      <c r="D2" s="9" t="s">
        <v>3</v>
      </c>
      <c r="E2" s="9" t="s">
        <v>306</v>
      </c>
      <c r="F2" s="9" t="s">
        <v>305</v>
      </c>
    </row>
    <row r="3" spans="1:9" ht="25.5" customHeight="1">
      <c r="A3" s="88" t="s">
        <v>4</v>
      </c>
      <c r="B3" s="89"/>
      <c r="C3" s="89"/>
      <c r="D3" s="89"/>
      <c r="E3" s="89"/>
      <c r="F3" s="90"/>
    </row>
    <row r="4" spans="1:9" ht="28.5">
      <c r="A4" s="10">
        <v>1</v>
      </c>
      <c r="B4" s="1" t="s">
        <v>5</v>
      </c>
      <c r="C4" s="39" t="s">
        <v>6</v>
      </c>
      <c r="D4" s="11">
        <v>400</v>
      </c>
      <c r="E4" s="8">
        <v>0</v>
      </c>
      <c r="F4" s="8">
        <f>D4*E4</f>
        <v>0</v>
      </c>
      <c r="G4" s="37" t="s">
        <v>249</v>
      </c>
    </row>
    <row r="5" spans="1:9" ht="19.5" customHeight="1">
      <c r="A5" s="12"/>
      <c r="B5" s="104" t="s">
        <v>7</v>
      </c>
      <c r="C5" s="105"/>
      <c r="D5" s="105"/>
      <c r="E5" s="105"/>
      <c r="F5" s="7">
        <f>SUM(F4)</f>
        <v>0</v>
      </c>
    </row>
    <row r="6" spans="1:9" ht="17.25" customHeight="1">
      <c r="A6" s="12"/>
      <c r="B6" s="106" t="s">
        <v>8</v>
      </c>
      <c r="C6" s="107"/>
      <c r="D6" s="107"/>
      <c r="E6" s="108"/>
      <c r="F6" s="8">
        <f>F5*13%</f>
        <v>0</v>
      </c>
    </row>
    <row r="7" spans="1:9" ht="19.5" customHeight="1">
      <c r="A7" s="13"/>
      <c r="B7" s="109" t="s">
        <v>9</v>
      </c>
      <c r="C7" s="107"/>
      <c r="D7" s="107"/>
      <c r="E7" s="108"/>
      <c r="F7" s="7">
        <f>F5+F6</f>
        <v>0</v>
      </c>
    </row>
    <row r="8" spans="1:9" ht="25.5" customHeight="1">
      <c r="A8" s="88" t="s">
        <v>10</v>
      </c>
      <c r="B8" s="89"/>
      <c r="C8" s="89"/>
      <c r="D8" s="89"/>
      <c r="E8" s="89"/>
      <c r="F8" s="90"/>
    </row>
    <row r="9" spans="1:9" ht="25.5" customHeight="1">
      <c r="A9" s="88" t="s">
        <v>11</v>
      </c>
      <c r="B9" s="89"/>
      <c r="C9" s="89"/>
      <c r="D9" s="89"/>
      <c r="E9" s="89"/>
      <c r="F9" s="90"/>
    </row>
    <row r="10" spans="1:9" ht="28.5">
      <c r="A10" s="3">
        <v>2</v>
      </c>
      <c r="B10" s="4" t="s">
        <v>12</v>
      </c>
      <c r="C10" s="39" t="s">
        <v>13</v>
      </c>
      <c r="D10" s="14">
        <v>8000</v>
      </c>
      <c r="E10" s="8">
        <v>0</v>
      </c>
      <c r="F10" s="8">
        <f t="shared" ref="F10:F15" si="0">D10*E10</f>
        <v>0</v>
      </c>
      <c r="G10" s="37" t="s">
        <v>252</v>
      </c>
    </row>
    <row r="11" spans="1:9" ht="28.5">
      <c r="A11" s="3">
        <v>3</v>
      </c>
      <c r="B11" s="5" t="s">
        <v>14</v>
      </c>
      <c r="C11" s="39" t="s">
        <v>13</v>
      </c>
      <c r="D11" s="14">
        <v>4000</v>
      </c>
      <c r="E11" s="8">
        <v>0</v>
      </c>
      <c r="F11" s="8">
        <f t="shared" si="0"/>
        <v>0</v>
      </c>
      <c r="G11" s="37" t="s">
        <v>252</v>
      </c>
      <c r="I11" s="73"/>
    </row>
    <row r="12" spans="1:9" ht="28.5">
      <c r="A12" s="3">
        <v>4</v>
      </c>
      <c r="B12" s="4" t="s">
        <v>15</v>
      </c>
      <c r="C12" s="39" t="s">
        <v>16</v>
      </c>
      <c r="D12" s="14">
        <v>2000</v>
      </c>
      <c r="E12" s="8">
        <v>0</v>
      </c>
      <c r="F12" s="8">
        <f t="shared" si="0"/>
        <v>0</v>
      </c>
      <c r="G12" s="37" t="s">
        <v>250</v>
      </c>
    </row>
    <row r="13" spans="1:9" ht="28.5">
      <c r="A13" s="3">
        <v>5</v>
      </c>
      <c r="B13" s="4" t="s">
        <v>40</v>
      </c>
      <c r="C13" s="39" t="s">
        <v>13</v>
      </c>
      <c r="D13" s="14">
        <v>8000</v>
      </c>
      <c r="E13" s="8">
        <v>0</v>
      </c>
      <c r="F13" s="8">
        <f t="shared" si="0"/>
        <v>0</v>
      </c>
      <c r="G13" s="37" t="s">
        <v>251</v>
      </c>
    </row>
    <row r="14" spans="1:9" ht="28.5">
      <c r="A14" s="3">
        <v>6</v>
      </c>
      <c r="B14" s="4" t="s">
        <v>17</v>
      </c>
      <c r="C14" s="39" t="s">
        <v>13</v>
      </c>
      <c r="D14" s="14">
        <v>4000</v>
      </c>
      <c r="E14" s="8">
        <v>0</v>
      </c>
      <c r="F14" s="8">
        <f t="shared" si="0"/>
        <v>0</v>
      </c>
      <c r="G14" s="37" t="s">
        <v>253</v>
      </c>
    </row>
    <row r="15" spans="1:9" ht="28.5">
      <c r="A15" s="3">
        <v>7</v>
      </c>
      <c r="B15" s="4" t="s">
        <v>18</v>
      </c>
      <c r="C15" s="39" t="s">
        <v>13</v>
      </c>
      <c r="D15" s="14">
        <v>4000</v>
      </c>
      <c r="E15" s="8">
        <v>0</v>
      </c>
      <c r="F15" s="8">
        <f t="shared" si="0"/>
        <v>0</v>
      </c>
      <c r="G15" s="37" t="s">
        <v>253</v>
      </c>
    </row>
    <row r="16" spans="1:9" ht="19.5" customHeight="1">
      <c r="A16" s="15"/>
      <c r="B16" s="104" t="s">
        <v>7</v>
      </c>
      <c r="C16" s="105"/>
      <c r="D16" s="105"/>
      <c r="E16" s="105"/>
      <c r="F16" s="7">
        <f>SUM(F10:F15)</f>
        <v>0</v>
      </c>
    </row>
    <row r="17" spans="1:7" ht="19.5" customHeight="1">
      <c r="A17" s="15"/>
      <c r="B17" s="105" t="s">
        <v>8</v>
      </c>
      <c r="C17" s="105"/>
      <c r="D17" s="105"/>
      <c r="E17" s="105"/>
      <c r="F17" s="8">
        <f>F16*13%</f>
        <v>0</v>
      </c>
    </row>
    <row r="18" spans="1:7" ht="19.5" customHeight="1">
      <c r="A18" s="6"/>
      <c r="B18" s="75" t="s">
        <v>19</v>
      </c>
      <c r="C18" s="105"/>
      <c r="D18" s="105"/>
      <c r="E18" s="105"/>
      <c r="F18" s="7">
        <f>F16+F17</f>
        <v>0</v>
      </c>
    </row>
    <row r="19" spans="1:7" ht="25.5" customHeight="1">
      <c r="A19" s="88" t="s">
        <v>20</v>
      </c>
      <c r="B19" s="89"/>
      <c r="C19" s="89"/>
      <c r="D19" s="89"/>
      <c r="E19" s="89"/>
      <c r="F19" s="90"/>
    </row>
    <row r="20" spans="1:7" ht="24.75" customHeight="1">
      <c r="A20" s="3">
        <v>8</v>
      </c>
      <c r="B20" s="4" t="s">
        <v>21</v>
      </c>
      <c r="C20" s="39" t="s">
        <v>16</v>
      </c>
      <c r="D20" s="14">
        <v>4000</v>
      </c>
      <c r="E20" s="8">
        <v>0</v>
      </c>
      <c r="F20" s="8">
        <f>D20*E20</f>
        <v>0</v>
      </c>
      <c r="G20" s="72" t="s">
        <v>259</v>
      </c>
    </row>
    <row r="21" spans="1:7" ht="28.5">
      <c r="A21" s="3">
        <v>9</v>
      </c>
      <c r="B21" s="4" t="s">
        <v>22</v>
      </c>
      <c r="C21" s="39" t="s">
        <v>13</v>
      </c>
      <c r="D21" s="14">
        <v>4000</v>
      </c>
      <c r="E21" s="8">
        <v>0</v>
      </c>
      <c r="F21" s="8">
        <f>D21*E21</f>
        <v>0</v>
      </c>
      <c r="G21" s="72" t="s">
        <v>372</v>
      </c>
    </row>
    <row r="22" spans="1:7" ht="19.5" customHeight="1">
      <c r="A22" s="109" t="s">
        <v>7</v>
      </c>
      <c r="B22" s="113"/>
      <c r="C22" s="113"/>
      <c r="D22" s="113"/>
      <c r="E22" s="114"/>
      <c r="F22" s="7">
        <f>SUM(F20:F21)</f>
        <v>0</v>
      </c>
    </row>
    <row r="23" spans="1:7" ht="19.5" customHeight="1">
      <c r="A23" s="106" t="s">
        <v>23</v>
      </c>
      <c r="B23" s="107"/>
      <c r="C23" s="107"/>
      <c r="D23" s="107"/>
      <c r="E23" s="108"/>
      <c r="F23" s="8">
        <f>F22*24%</f>
        <v>0</v>
      </c>
    </row>
    <row r="24" spans="1:7" ht="19.5" customHeight="1">
      <c r="A24" s="117" t="s">
        <v>24</v>
      </c>
      <c r="B24" s="111"/>
      <c r="C24" s="111"/>
      <c r="D24" s="111"/>
      <c r="E24" s="112"/>
      <c r="F24" s="7">
        <f>F22+F23</f>
        <v>0</v>
      </c>
    </row>
    <row r="25" spans="1:7" ht="19.5" customHeight="1">
      <c r="A25" s="29"/>
      <c r="B25" s="30"/>
      <c r="C25" s="40"/>
      <c r="D25" s="30"/>
      <c r="E25" s="31"/>
      <c r="F25" s="7"/>
    </row>
    <row r="26" spans="1:7" ht="19.5" customHeight="1">
      <c r="A26" s="117" t="s">
        <v>217</v>
      </c>
      <c r="B26" s="111"/>
      <c r="C26" s="111"/>
      <c r="D26" s="111"/>
      <c r="E26" s="112"/>
      <c r="F26" s="7">
        <f>F16+F22</f>
        <v>0</v>
      </c>
    </row>
    <row r="27" spans="1:7" ht="19.5" customHeight="1">
      <c r="A27" s="117" t="s">
        <v>216</v>
      </c>
      <c r="B27" s="111"/>
      <c r="C27" s="111"/>
      <c r="D27" s="111"/>
      <c r="E27" s="112"/>
      <c r="F27" s="7">
        <f>F17+F23</f>
        <v>0</v>
      </c>
      <c r="G27" s="36"/>
    </row>
    <row r="28" spans="1:7" ht="19.5" customHeight="1">
      <c r="A28" s="109" t="s">
        <v>215</v>
      </c>
      <c r="B28" s="113"/>
      <c r="C28" s="113"/>
      <c r="D28" s="113"/>
      <c r="E28" s="114"/>
      <c r="F28" s="7">
        <f>F18+F24</f>
        <v>0</v>
      </c>
    </row>
    <row r="29" spans="1:7" ht="25.5" customHeight="1">
      <c r="A29" s="88" t="s">
        <v>25</v>
      </c>
      <c r="B29" s="89"/>
      <c r="C29" s="89"/>
      <c r="D29" s="89"/>
      <c r="E29" s="89"/>
      <c r="F29" s="90"/>
    </row>
    <row r="30" spans="1:7" ht="42.75">
      <c r="A30" s="3">
        <v>10</v>
      </c>
      <c r="B30" s="1" t="s">
        <v>26</v>
      </c>
      <c r="C30" s="39" t="s">
        <v>27</v>
      </c>
      <c r="D30" s="14">
        <v>1300</v>
      </c>
      <c r="E30" s="8">
        <v>0</v>
      </c>
      <c r="F30" s="8">
        <f>D30*E30</f>
        <v>0</v>
      </c>
      <c r="G30" s="37" t="s">
        <v>255</v>
      </c>
    </row>
    <row r="31" spans="1:7" ht="19.5" customHeight="1">
      <c r="A31" s="118" t="s">
        <v>7</v>
      </c>
      <c r="B31" s="119"/>
      <c r="C31" s="119"/>
      <c r="D31" s="119"/>
      <c r="E31" s="120"/>
      <c r="F31" s="7">
        <f>SUM(F30)</f>
        <v>0</v>
      </c>
    </row>
    <row r="32" spans="1:7" ht="19.5" customHeight="1">
      <c r="A32" s="121" t="s">
        <v>8</v>
      </c>
      <c r="B32" s="122"/>
      <c r="C32" s="122"/>
      <c r="D32" s="122"/>
      <c r="E32" s="123"/>
      <c r="F32" s="8">
        <f>F30*13%</f>
        <v>0</v>
      </c>
    </row>
    <row r="33" spans="1:7" ht="19.5" customHeight="1">
      <c r="A33" s="75" t="s">
        <v>42</v>
      </c>
      <c r="B33" s="75"/>
      <c r="C33" s="75"/>
      <c r="D33" s="75"/>
      <c r="E33" s="75"/>
      <c r="F33" s="7">
        <f>F31+F32</f>
        <v>0</v>
      </c>
    </row>
    <row r="34" spans="1:7" ht="19.5" customHeight="1">
      <c r="F34" s="32"/>
    </row>
    <row r="35" spans="1:7" ht="19.5" customHeight="1">
      <c r="A35" s="75" t="s">
        <v>213</v>
      </c>
      <c r="B35" s="75"/>
      <c r="C35" s="75"/>
      <c r="D35" s="75"/>
      <c r="E35" s="75"/>
      <c r="F35" s="7">
        <f>F5+F26+F31</f>
        <v>0</v>
      </c>
    </row>
    <row r="36" spans="1:7" ht="19.5" customHeight="1">
      <c r="A36" s="75" t="s">
        <v>214</v>
      </c>
      <c r="B36" s="75"/>
      <c r="C36" s="75"/>
      <c r="D36" s="75"/>
      <c r="E36" s="75"/>
      <c r="F36" s="7">
        <f>F6+F27+F32</f>
        <v>0</v>
      </c>
    </row>
    <row r="37" spans="1:7" ht="19.5" customHeight="1">
      <c r="A37" s="75" t="s">
        <v>212</v>
      </c>
      <c r="B37" s="75"/>
      <c r="C37" s="75"/>
      <c r="D37" s="75"/>
      <c r="E37" s="75"/>
      <c r="F37" s="7">
        <f>F7+F28+F33</f>
        <v>0</v>
      </c>
    </row>
    <row r="38" spans="1:7" ht="19.5" customHeight="1">
      <c r="A38" s="64"/>
      <c r="B38" s="65"/>
      <c r="C38" s="65"/>
      <c r="D38" s="65"/>
      <c r="E38" s="65"/>
      <c r="F38" s="66"/>
    </row>
    <row r="39" spans="1:7" ht="20.100000000000001" customHeight="1">
      <c r="A39" s="91" t="s">
        <v>347</v>
      </c>
      <c r="B39" s="91"/>
      <c r="C39" s="91"/>
      <c r="D39" s="91"/>
      <c r="E39" s="91"/>
      <c r="F39" s="91"/>
    </row>
    <row r="40" spans="1:7" ht="20.100000000000001" customHeight="1">
      <c r="A40" s="88" t="s">
        <v>28</v>
      </c>
      <c r="B40" s="89"/>
      <c r="C40" s="89"/>
      <c r="D40" s="89"/>
      <c r="E40" s="89"/>
      <c r="F40" s="90"/>
    </row>
    <row r="41" spans="1:7" ht="20.100000000000001" customHeight="1">
      <c r="A41" s="88" t="s">
        <v>29</v>
      </c>
      <c r="B41" s="89"/>
      <c r="C41" s="89"/>
      <c r="D41" s="89"/>
      <c r="E41" s="89"/>
      <c r="F41" s="90"/>
    </row>
    <row r="42" spans="1:7" ht="42.75">
      <c r="A42" s="3">
        <v>11</v>
      </c>
      <c r="B42" s="1" t="s">
        <v>30</v>
      </c>
      <c r="C42" s="39" t="s">
        <v>31</v>
      </c>
      <c r="D42" s="14">
        <v>10</v>
      </c>
      <c r="E42" s="8">
        <v>0</v>
      </c>
      <c r="F42" s="8">
        <f>D42*E42</f>
        <v>0</v>
      </c>
      <c r="G42" s="37" t="s">
        <v>256</v>
      </c>
    </row>
    <row r="43" spans="1:7" ht="28.5">
      <c r="A43" s="3">
        <v>12</v>
      </c>
      <c r="B43" s="1" t="s">
        <v>41</v>
      </c>
      <c r="C43" s="39" t="s">
        <v>31</v>
      </c>
      <c r="D43" s="14">
        <v>100</v>
      </c>
      <c r="E43" s="8">
        <v>0</v>
      </c>
      <c r="F43" s="8">
        <f>D43*E43</f>
        <v>0</v>
      </c>
      <c r="G43" s="37" t="s">
        <v>251</v>
      </c>
    </row>
    <row r="44" spans="1:7" ht="28.5">
      <c r="A44" s="3">
        <v>13</v>
      </c>
      <c r="B44" s="1" t="s">
        <v>32</v>
      </c>
      <c r="C44" s="39" t="s">
        <v>27</v>
      </c>
      <c r="D44" s="14">
        <v>10</v>
      </c>
      <c r="E44" s="8">
        <v>0</v>
      </c>
      <c r="F44" s="8">
        <f>D44*E44</f>
        <v>0</v>
      </c>
      <c r="G44" s="37" t="s">
        <v>250</v>
      </c>
    </row>
    <row r="45" spans="1:7" ht="19.5" customHeight="1">
      <c r="A45" s="6"/>
      <c r="B45" s="104" t="s">
        <v>7</v>
      </c>
      <c r="C45" s="105"/>
      <c r="D45" s="105"/>
      <c r="E45" s="105"/>
      <c r="F45" s="7">
        <f>SUM(F42:F44)</f>
        <v>0</v>
      </c>
    </row>
    <row r="46" spans="1:7" ht="19.5" customHeight="1">
      <c r="A46" s="6"/>
      <c r="B46" s="110" t="s">
        <v>8</v>
      </c>
      <c r="C46" s="107"/>
      <c r="D46" s="107"/>
      <c r="E46" s="108"/>
      <c r="F46" s="8">
        <f>F45*13%</f>
        <v>0</v>
      </c>
    </row>
    <row r="47" spans="1:7" ht="19.5" customHeight="1">
      <c r="A47" s="6"/>
      <c r="B47" s="109" t="s">
        <v>33</v>
      </c>
      <c r="C47" s="111"/>
      <c r="D47" s="111"/>
      <c r="E47" s="112"/>
      <c r="F47" s="7">
        <f>F45+F46</f>
        <v>0</v>
      </c>
    </row>
    <row r="48" spans="1:7" ht="19.5" customHeight="1">
      <c r="A48" s="88" t="s">
        <v>34</v>
      </c>
      <c r="B48" s="89"/>
      <c r="C48" s="89"/>
      <c r="D48" s="89"/>
      <c r="E48" s="89"/>
      <c r="F48" s="90"/>
    </row>
    <row r="49" spans="1:9" ht="28.5">
      <c r="A49" s="3">
        <v>14</v>
      </c>
      <c r="B49" s="16" t="s">
        <v>35</v>
      </c>
      <c r="C49" s="39" t="s">
        <v>31</v>
      </c>
      <c r="D49" s="14">
        <v>10</v>
      </c>
      <c r="E49" s="8">
        <v>0</v>
      </c>
      <c r="F49" s="8">
        <f t="shared" ref="F49:F53" si="1">D49*E49</f>
        <v>0</v>
      </c>
      <c r="G49" s="37" t="s">
        <v>256</v>
      </c>
    </row>
    <row r="50" spans="1:9" ht="28.5">
      <c r="A50" s="3">
        <v>15</v>
      </c>
      <c r="B50" s="16" t="s">
        <v>36</v>
      </c>
      <c r="C50" s="39" t="s">
        <v>31</v>
      </c>
      <c r="D50" s="14">
        <v>10</v>
      </c>
      <c r="E50" s="8">
        <v>0</v>
      </c>
      <c r="F50" s="8">
        <f t="shared" si="1"/>
        <v>0</v>
      </c>
      <c r="G50" s="37" t="s">
        <v>257</v>
      </c>
    </row>
    <row r="51" spans="1:9" ht="42.75">
      <c r="A51" s="3">
        <v>16</v>
      </c>
      <c r="B51" s="16" t="s">
        <v>37</v>
      </c>
      <c r="C51" s="39" t="s">
        <v>27</v>
      </c>
      <c r="D51" s="14">
        <v>300</v>
      </c>
      <c r="E51" s="8">
        <v>0</v>
      </c>
      <c r="F51" s="8">
        <f t="shared" si="1"/>
        <v>0</v>
      </c>
      <c r="G51" s="37" t="s">
        <v>258</v>
      </c>
      <c r="I51" s="73"/>
    </row>
    <row r="52" spans="1:9" ht="24.75" customHeight="1">
      <c r="A52" s="3">
        <v>17</v>
      </c>
      <c r="B52" s="16" t="s">
        <v>21</v>
      </c>
      <c r="C52" s="39" t="s">
        <v>27</v>
      </c>
      <c r="D52" s="14">
        <v>70</v>
      </c>
      <c r="E52" s="8">
        <v>0</v>
      </c>
      <c r="F52" s="8">
        <f t="shared" si="1"/>
        <v>0</v>
      </c>
      <c r="G52" s="37" t="s">
        <v>259</v>
      </c>
    </row>
    <row r="53" spans="1:9" ht="39" customHeight="1">
      <c r="A53" s="3">
        <v>18</v>
      </c>
      <c r="B53" s="16" t="s">
        <v>38</v>
      </c>
      <c r="C53" s="39" t="s">
        <v>31</v>
      </c>
      <c r="D53" s="14">
        <v>1300</v>
      </c>
      <c r="E53" s="8">
        <v>0</v>
      </c>
      <c r="F53" s="8">
        <f t="shared" si="1"/>
        <v>0</v>
      </c>
      <c r="G53" s="37" t="s">
        <v>260</v>
      </c>
    </row>
    <row r="54" spans="1:9" ht="19.5" customHeight="1">
      <c r="A54" s="109" t="s">
        <v>7</v>
      </c>
      <c r="B54" s="113"/>
      <c r="C54" s="113"/>
      <c r="D54" s="113"/>
      <c r="E54" s="114"/>
      <c r="F54" s="7">
        <f>SUM(F49:F53)</f>
        <v>0</v>
      </c>
    </row>
    <row r="55" spans="1:9" ht="19.5" customHeight="1">
      <c r="A55" s="110" t="s">
        <v>23</v>
      </c>
      <c r="B55" s="115"/>
      <c r="C55" s="115"/>
      <c r="D55" s="115"/>
      <c r="E55" s="116"/>
      <c r="F55" s="8">
        <f>F54*24%</f>
        <v>0</v>
      </c>
    </row>
    <row r="56" spans="1:9" ht="19.5" customHeight="1">
      <c r="A56" s="104" t="s">
        <v>39</v>
      </c>
      <c r="B56" s="104"/>
      <c r="C56" s="104"/>
      <c r="D56" s="104"/>
      <c r="E56" s="104"/>
      <c r="F56" s="7">
        <f>SUM(F55+F54)</f>
        <v>0</v>
      </c>
    </row>
    <row r="57" spans="1:9" ht="19.5" customHeight="1">
      <c r="A57" s="33"/>
      <c r="B57" s="33"/>
      <c r="C57" s="33"/>
      <c r="D57" s="33"/>
      <c r="E57" s="33"/>
      <c r="F57" s="32"/>
    </row>
    <row r="58" spans="1:9" ht="19.5" customHeight="1">
      <c r="A58" s="75" t="s">
        <v>357</v>
      </c>
      <c r="B58" s="75"/>
      <c r="C58" s="75"/>
      <c r="D58" s="75"/>
      <c r="E58" s="75"/>
      <c r="F58" s="7">
        <f>F45+F54</f>
        <v>0</v>
      </c>
    </row>
    <row r="59" spans="1:9" ht="19.5" customHeight="1">
      <c r="A59" s="75" t="s">
        <v>218</v>
      </c>
      <c r="B59" s="75"/>
      <c r="C59" s="75"/>
      <c r="D59" s="75"/>
      <c r="E59" s="75"/>
      <c r="F59" s="7">
        <f>F46+F55</f>
        <v>0</v>
      </c>
    </row>
    <row r="60" spans="1:9" ht="19.5" customHeight="1">
      <c r="A60" s="75" t="s">
        <v>219</v>
      </c>
      <c r="B60" s="75"/>
      <c r="C60" s="75"/>
      <c r="D60" s="75"/>
      <c r="E60" s="75"/>
      <c r="F60" s="7">
        <f>F47+F56</f>
        <v>0</v>
      </c>
    </row>
    <row r="61" spans="1:9" ht="19.5" customHeight="1">
      <c r="A61" s="33"/>
      <c r="B61" s="33"/>
      <c r="C61" s="33"/>
      <c r="D61" s="33"/>
      <c r="E61" s="33"/>
      <c r="F61" s="32"/>
    </row>
    <row r="62" spans="1:9" ht="43.5" customHeight="1">
      <c r="A62" s="124" t="s">
        <v>365</v>
      </c>
      <c r="B62" s="89"/>
      <c r="C62" s="89"/>
      <c r="D62" s="89"/>
      <c r="E62" s="89"/>
      <c r="F62" s="90"/>
    </row>
    <row r="63" spans="1:9" ht="19.5" customHeight="1">
      <c r="A63" s="76" t="s">
        <v>358</v>
      </c>
      <c r="B63" s="77"/>
      <c r="C63" s="77"/>
      <c r="D63" s="77"/>
      <c r="E63" s="77"/>
      <c r="F63" s="78"/>
    </row>
    <row r="64" spans="1:9" ht="29.25">
      <c r="A64" s="3">
        <v>19</v>
      </c>
      <c r="B64" s="53" t="s">
        <v>311</v>
      </c>
      <c r="C64" s="39" t="s">
        <v>56</v>
      </c>
      <c r="D64" s="54">
        <v>25</v>
      </c>
      <c r="E64" s="55">
        <v>0</v>
      </c>
      <c r="F64" s="56">
        <f>D64*E64</f>
        <v>0</v>
      </c>
      <c r="G64" s="45" t="s">
        <v>251</v>
      </c>
    </row>
    <row r="65" spans="1:7" ht="43.5">
      <c r="A65" s="3">
        <v>20</v>
      </c>
      <c r="B65" s="53" t="s">
        <v>312</v>
      </c>
      <c r="C65" s="39" t="s">
        <v>16</v>
      </c>
      <c r="D65" s="54">
        <v>4.5</v>
      </c>
      <c r="E65" s="55">
        <v>0</v>
      </c>
      <c r="F65" s="56">
        <f>D65*E65</f>
        <v>0</v>
      </c>
      <c r="G65" s="72" t="s">
        <v>371</v>
      </c>
    </row>
    <row r="66" spans="1:7" ht="29.25">
      <c r="A66" s="3">
        <v>21</v>
      </c>
      <c r="B66" s="53" t="s">
        <v>313</v>
      </c>
      <c r="C66" s="39" t="s">
        <v>13</v>
      </c>
      <c r="D66" s="57">
        <v>265</v>
      </c>
      <c r="E66" s="55">
        <v>0</v>
      </c>
      <c r="F66" s="56">
        <f>D66*E66</f>
        <v>0</v>
      </c>
      <c r="G66" s="72" t="s">
        <v>335</v>
      </c>
    </row>
    <row r="67" spans="1:7" ht="19.5" customHeight="1">
      <c r="A67" s="52"/>
      <c r="B67" s="79" t="s">
        <v>7</v>
      </c>
      <c r="C67" s="80"/>
      <c r="D67" s="80"/>
      <c r="E67" s="81"/>
      <c r="F67" s="58">
        <f>SUM(F64:F66)</f>
        <v>0</v>
      </c>
    </row>
    <row r="68" spans="1:7" ht="19.5" customHeight="1">
      <c r="A68" s="52"/>
      <c r="B68" s="82" t="s">
        <v>8</v>
      </c>
      <c r="C68" s="83"/>
      <c r="D68" s="83"/>
      <c r="E68" s="84"/>
      <c r="F68" s="56">
        <f>F67*13%</f>
        <v>0</v>
      </c>
    </row>
    <row r="69" spans="1:7" ht="19.5" customHeight="1">
      <c r="A69" s="52"/>
      <c r="B69" s="85" t="s">
        <v>344</v>
      </c>
      <c r="C69" s="86"/>
      <c r="D69" s="86"/>
      <c r="E69" s="87"/>
      <c r="F69" s="58">
        <f>SUM(F67:F68)</f>
        <v>0</v>
      </c>
    </row>
    <row r="70" spans="1:7" ht="19.5" customHeight="1">
      <c r="A70" s="76" t="s">
        <v>356</v>
      </c>
      <c r="B70" s="77"/>
      <c r="C70" s="77"/>
      <c r="D70" s="77"/>
      <c r="E70" s="77"/>
      <c r="F70" s="78"/>
    </row>
    <row r="71" spans="1:7" ht="44.25">
      <c r="A71" s="3">
        <v>22</v>
      </c>
      <c r="B71" s="53" t="s">
        <v>333</v>
      </c>
      <c r="C71" s="47" t="s">
        <v>56</v>
      </c>
      <c r="D71" s="54">
        <v>15</v>
      </c>
      <c r="E71" s="55">
        <v>0</v>
      </c>
      <c r="F71" s="55">
        <f>D71*E71</f>
        <v>0</v>
      </c>
      <c r="G71" s="45" t="s">
        <v>336</v>
      </c>
    </row>
    <row r="72" spans="1:7" ht="44.25">
      <c r="A72" s="3">
        <v>23</v>
      </c>
      <c r="B72" s="53" t="s">
        <v>342</v>
      </c>
      <c r="C72" s="47" t="s">
        <v>56</v>
      </c>
      <c r="D72" s="54">
        <v>15</v>
      </c>
      <c r="E72" s="55">
        <v>0</v>
      </c>
      <c r="F72" s="55">
        <f>D72*E72</f>
        <v>0</v>
      </c>
      <c r="G72" s="45" t="s">
        <v>336</v>
      </c>
    </row>
    <row r="73" spans="1:7" ht="30">
      <c r="A73" s="3">
        <v>24</v>
      </c>
      <c r="B73" s="59" t="s">
        <v>314</v>
      </c>
      <c r="C73" s="47" t="s">
        <v>56</v>
      </c>
      <c r="D73" s="60">
        <v>15</v>
      </c>
      <c r="E73" s="55">
        <v>0</v>
      </c>
      <c r="F73" s="55">
        <f t="shared" ref="F73:F86" si="2">D73*E73</f>
        <v>0</v>
      </c>
      <c r="G73" s="45" t="s">
        <v>258</v>
      </c>
    </row>
    <row r="74" spans="1:7" ht="58.5">
      <c r="A74" s="3">
        <v>25</v>
      </c>
      <c r="B74" s="68" t="s">
        <v>320</v>
      </c>
      <c r="C74" s="47" t="s">
        <v>56</v>
      </c>
      <c r="D74" s="61">
        <v>2</v>
      </c>
      <c r="E74" s="55">
        <v>0</v>
      </c>
      <c r="F74" s="55">
        <f t="shared" si="2"/>
        <v>0</v>
      </c>
      <c r="G74" s="45" t="s">
        <v>280</v>
      </c>
    </row>
    <row r="75" spans="1:7">
      <c r="A75" s="3">
        <v>26</v>
      </c>
      <c r="B75" s="53" t="s">
        <v>321</v>
      </c>
      <c r="C75" s="39" t="s">
        <v>13</v>
      </c>
      <c r="D75" s="62">
        <v>150</v>
      </c>
      <c r="E75" s="55">
        <v>0</v>
      </c>
      <c r="F75" s="55">
        <f t="shared" si="2"/>
        <v>0</v>
      </c>
      <c r="G75" s="45" t="s">
        <v>282</v>
      </c>
    </row>
    <row r="76" spans="1:7" ht="44.25">
      <c r="A76" s="3">
        <v>27</v>
      </c>
      <c r="B76" s="68" t="s">
        <v>322</v>
      </c>
      <c r="C76" s="47" t="s">
        <v>56</v>
      </c>
      <c r="D76" s="54">
        <v>2</v>
      </c>
      <c r="E76" s="55">
        <v>0</v>
      </c>
      <c r="F76" s="55">
        <f t="shared" si="2"/>
        <v>0</v>
      </c>
      <c r="G76" s="45" t="s">
        <v>259</v>
      </c>
    </row>
    <row r="77" spans="1:7" ht="59.25">
      <c r="A77" s="3">
        <v>28</v>
      </c>
      <c r="B77" s="53" t="s">
        <v>323</v>
      </c>
      <c r="C77" s="47" t="s">
        <v>56</v>
      </c>
      <c r="D77" s="54">
        <v>20</v>
      </c>
      <c r="E77" s="55">
        <v>0</v>
      </c>
      <c r="F77" s="55">
        <f t="shared" si="2"/>
        <v>0</v>
      </c>
      <c r="G77" s="45" t="s">
        <v>279</v>
      </c>
    </row>
    <row r="78" spans="1:7" ht="29.25">
      <c r="A78" s="3">
        <v>29</v>
      </c>
      <c r="B78" s="53" t="s">
        <v>324</v>
      </c>
      <c r="C78" s="47" t="s">
        <v>56</v>
      </c>
      <c r="D78" s="61">
        <v>7</v>
      </c>
      <c r="E78" s="55">
        <v>0</v>
      </c>
      <c r="F78" s="55">
        <f t="shared" si="2"/>
        <v>0</v>
      </c>
      <c r="G78" s="45" t="s">
        <v>279</v>
      </c>
    </row>
    <row r="79" spans="1:7" ht="29.25">
      <c r="A79" s="3">
        <v>30</v>
      </c>
      <c r="B79" s="53" t="s">
        <v>325</v>
      </c>
      <c r="C79" s="47" t="s">
        <v>56</v>
      </c>
      <c r="D79" s="61">
        <v>1</v>
      </c>
      <c r="E79" s="55">
        <v>0</v>
      </c>
      <c r="F79" s="55">
        <f t="shared" si="2"/>
        <v>0</v>
      </c>
      <c r="G79" s="45" t="s">
        <v>279</v>
      </c>
    </row>
    <row r="80" spans="1:7" ht="29.25">
      <c r="A80" s="3">
        <v>31</v>
      </c>
      <c r="B80" s="53" t="s">
        <v>326</v>
      </c>
      <c r="C80" s="47" t="s">
        <v>56</v>
      </c>
      <c r="D80" s="54">
        <v>10</v>
      </c>
      <c r="E80" s="55">
        <v>0</v>
      </c>
      <c r="F80" s="55">
        <f t="shared" si="2"/>
        <v>0</v>
      </c>
      <c r="G80" s="45" t="s">
        <v>337</v>
      </c>
    </row>
    <row r="81" spans="1:7" ht="44.25">
      <c r="A81" s="3">
        <v>32</v>
      </c>
      <c r="B81" s="53" t="s">
        <v>327</v>
      </c>
      <c r="C81" s="47" t="s">
        <v>56</v>
      </c>
      <c r="D81" s="54">
        <v>5</v>
      </c>
      <c r="E81" s="55">
        <v>0</v>
      </c>
      <c r="F81" s="55">
        <f t="shared" si="2"/>
        <v>0</v>
      </c>
      <c r="G81" s="45" t="s">
        <v>338</v>
      </c>
    </row>
    <row r="82" spans="1:7" ht="43.5">
      <c r="A82" s="3">
        <v>33</v>
      </c>
      <c r="B82" s="53" t="s">
        <v>328</v>
      </c>
      <c r="C82" s="47" t="s">
        <v>56</v>
      </c>
      <c r="D82" s="54">
        <v>2</v>
      </c>
      <c r="E82" s="55">
        <v>0</v>
      </c>
      <c r="F82" s="55">
        <f t="shared" si="2"/>
        <v>0</v>
      </c>
      <c r="G82" s="45" t="s">
        <v>339</v>
      </c>
    </row>
    <row r="83" spans="1:7">
      <c r="A83" s="3">
        <v>34</v>
      </c>
      <c r="B83" s="53" t="s">
        <v>329</v>
      </c>
      <c r="C83" s="39" t="s">
        <v>13</v>
      </c>
      <c r="D83" s="54">
        <v>7</v>
      </c>
      <c r="E83" s="55">
        <v>0</v>
      </c>
      <c r="F83" s="55">
        <f t="shared" si="2"/>
        <v>0</v>
      </c>
      <c r="G83" s="45" t="s">
        <v>340</v>
      </c>
    </row>
    <row r="84" spans="1:7" ht="87">
      <c r="A84" s="3">
        <v>35</v>
      </c>
      <c r="B84" s="53" t="s">
        <v>330</v>
      </c>
      <c r="C84" s="47" t="s">
        <v>56</v>
      </c>
      <c r="D84" s="54">
        <v>700</v>
      </c>
      <c r="E84" s="55">
        <v>0</v>
      </c>
      <c r="F84" s="55">
        <f t="shared" si="2"/>
        <v>0</v>
      </c>
      <c r="G84" s="74" t="s">
        <v>341</v>
      </c>
    </row>
    <row r="85" spans="1:7" ht="73.5">
      <c r="A85" s="3">
        <v>36</v>
      </c>
      <c r="B85" s="68" t="s">
        <v>331</v>
      </c>
      <c r="C85" s="47" t="s">
        <v>56</v>
      </c>
      <c r="D85" s="54">
        <v>5</v>
      </c>
      <c r="E85" s="55">
        <v>0</v>
      </c>
      <c r="F85" s="55">
        <f t="shared" si="2"/>
        <v>0</v>
      </c>
      <c r="G85" s="74"/>
    </row>
    <row r="86" spans="1:7" ht="59.25">
      <c r="A86" s="3">
        <v>37</v>
      </c>
      <c r="B86" s="46" t="s">
        <v>332</v>
      </c>
      <c r="C86" s="47" t="s">
        <v>56</v>
      </c>
      <c r="D86" s="54">
        <v>4</v>
      </c>
      <c r="E86" s="55">
        <v>0</v>
      </c>
      <c r="F86" s="55">
        <f t="shared" si="2"/>
        <v>0</v>
      </c>
      <c r="G86" s="74"/>
    </row>
    <row r="87" spans="1:7" ht="19.5" customHeight="1">
      <c r="A87" s="48"/>
      <c r="B87" s="79" t="s">
        <v>7</v>
      </c>
      <c r="C87" s="80"/>
      <c r="D87" s="80"/>
      <c r="E87" s="81"/>
      <c r="F87" s="69">
        <f>SUM(F71:F86)</f>
        <v>0</v>
      </c>
    </row>
    <row r="88" spans="1:7" ht="19.5" customHeight="1">
      <c r="A88" s="48"/>
      <c r="B88" s="82" t="s">
        <v>309</v>
      </c>
      <c r="C88" s="83"/>
      <c r="D88" s="83"/>
      <c r="E88" s="84"/>
      <c r="F88" s="70">
        <f>F87*24%</f>
        <v>0</v>
      </c>
    </row>
    <row r="89" spans="1:7" ht="19.5" customHeight="1">
      <c r="A89" s="48"/>
      <c r="B89" s="85" t="s">
        <v>345</v>
      </c>
      <c r="C89" s="86"/>
      <c r="D89" s="86"/>
      <c r="E89" s="87"/>
      <c r="F89" s="69">
        <f>SUM(F87:F88)</f>
        <v>0</v>
      </c>
    </row>
    <row r="90" spans="1:7" ht="19.5" customHeight="1">
      <c r="A90" s="76" t="s">
        <v>359</v>
      </c>
      <c r="B90" s="77"/>
      <c r="C90" s="77"/>
      <c r="D90" s="77"/>
      <c r="E90" s="77"/>
      <c r="F90" s="78"/>
    </row>
    <row r="91" spans="1:7" ht="29.25">
      <c r="A91" s="3">
        <v>38</v>
      </c>
      <c r="B91" s="59" t="s">
        <v>315</v>
      </c>
      <c r="C91" s="49" t="s">
        <v>16</v>
      </c>
      <c r="D91" s="54">
        <v>15</v>
      </c>
      <c r="E91" s="63">
        <v>0</v>
      </c>
      <c r="F91" s="63">
        <f>D91*E91</f>
        <v>0</v>
      </c>
      <c r="G91" s="74" t="s">
        <v>264</v>
      </c>
    </row>
    <row r="92" spans="1:7" ht="29.25">
      <c r="A92" s="3">
        <v>39</v>
      </c>
      <c r="B92" s="53" t="s">
        <v>316</v>
      </c>
      <c r="C92" s="50" t="s">
        <v>310</v>
      </c>
      <c r="D92" s="54">
        <v>10</v>
      </c>
      <c r="E92" s="63">
        <v>0</v>
      </c>
      <c r="F92" s="63">
        <f>D92*E92</f>
        <v>0</v>
      </c>
      <c r="G92" s="74"/>
    </row>
    <row r="93" spans="1:7" ht="29.25">
      <c r="A93" s="3">
        <v>40</v>
      </c>
      <c r="B93" s="59" t="s">
        <v>317</v>
      </c>
      <c r="C93" s="51" t="s">
        <v>27</v>
      </c>
      <c r="D93" s="54">
        <v>5</v>
      </c>
      <c r="E93" s="63">
        <v>0</v>
      </c>
      <c r="F93" s="63">
        <f>D93*E93</f>
        <v>0</v>
      </c>
      <c r="G93" s="74"/>
    </row>
    <row r="94" spans="1:7" ht="43.5">
      <c r="A94" s="3">
        <v>41</v>
      </c>
      <c r="B94" s="59" t="s">
        <v>318</v>
      </c>
      <c r="C94" s="51" t="s">
        <v>27</v>
      </c>
      <c r="D94" s="54">
        <v>5</v>
      </c>
      <c r="E94" s="63">
        <v>0</v>
      </c>
      <c r="F94" s="63">
        <f>D94*E94</f>
        <v>0</v>
      </c>
      <c r="G94" s="74"/>
    </row>
    <row r="95" spans="1:7" ht="29.25">
      <c r="A95" s="3">
        <v>42</v>
      </c>
      <c r="B95" s="59" t="s">
        <v>319</v>
      </c>
      <c r="C95" s="50" t="s">
        <v>16</v>
      </c>
      <c r="D95" s="54">
        <v>5</v>
      </c>
      <c r="E95" s="63">
        <v>0</v>
      </c>
      <c r="F95" s="63">
        <f>D95*E95</f>
        <v>0</v>
      </c>
      <c r="G95" s="74"/>
    </row>
    <row r="96" spans="1:7" ht="19.5" customHeight="1">
      <c r="A96" s="48"/>
      <c r="B96" s="79" t="s">
        <v>7</v>
      </c>
      <c r="C96" s="80"/>
      <c r="D96" s="80"/>
      <c r="E96" s="81"/>
      <c r="F96" s="69">
        <f>SUM(F91:F95)</f>
        <v>0</v>
      </c>
    </row>
    <row r="97" spans="1:9" ht="19.5" customHeight="1">
      <c r="A97" s="48"/>
      <c r="B97" s="82" t="s">
        <v>23</v>
      </c>
      <c r="C97" s="83"/>
      <c r="D97" s="83"/>
      <c r="E97" s="84"/>
      <c r="F97" s="63">
        <f>F96*24%</f>
        <v>0</v>
      </c>
    </row>
    <row r="98" spans="1:9" ht="19.5" customHeight="1">
      <c r="A98" s="67"/>
      <c r="B98" s="125" t="s">
        <v>343</v>
      </c>
      <c r="C98" s="125"/>
      <c r="D98" s="125"/>
      <c r="E98" s="125"/>
      <c r="F98" s="69">
        <f>SUM(F96:F97)</f>
        <v>0</v>
      </c>
    </row>
    <row r="99" spans="1:9" ht="19.5" customHeight="1">
      <c r="A99" s="64"/>
      <c r="B99" s="65"/>
      <c r="C99" s="65"/>
      <c r="D99" s="65"/>
      <c r="E99" s="65"/>
      <c r="F99" s="66"/>
    </row>
    <row r="100" spans="1:9" ht="19.5" customHeight="1">
      <c r="A100" s="75" t="s">
        <v>360</v>
      </c>
      <c r="B100" s="75"/>
      <c r="C100" s="75"/>
      <c r="D100" s="75"/>
      <c r="E100" s="75"/>
      <c r="F100" s="7">
        <f>F67+F87+F96</f>
        <v>0</v>
      </c>
    </row>
    <row r="101" spans="1:9" ht="19.5" customHeight="1">
      <c r="A101" s="117" t="s">
        <v>361</v>
      </c>
      <c r="B101" s="111"/>
      <c r="C101" s="111"/>
      <c r="D101" s="111"/>
      <c r="E101" s="112"/>
      <c r="F101" s="7">
        <f>F68+F88+F97</f>
        <v>0</v>
      </c>
    </row>
    <row r="102" spans="1:9" ht="19.5" customHeight="1">
      <c r="A102" s="75" t="s">
        <v>362</v>
      </c>
      <c r="B102" s="75"/>
      <c r="C102" s="75"/>
      <c r="D102" s="75"/>
      <c r="E102" s="75"/>
      <c r="F102" s="7">
        <f>F69+F89+F98</f>
        <v>0</v>
      </c>
    </row>
    <row r="103" spans="1:9" ht="19.5" customHeight="1">
      <c r="A103" s="33"/>
      <c r="B103" s="33"/>
      <c r="C103" s="33"/>
      <c r="D103" s="33"/>
      <c r="E103" s="33"/>
      <c r="F103" s="32"/>
    </row>
    <row r="105" spans="1:9" ht="30" customHeight="1">
      <c r="A105" s="98" t="s">
        <v>363</v>
      </c>
      <c r="B105" s="99"/>
      <c r="C105" s="99"/>
      <c r="D105" s="99"/>
      <c r="E105" s="99"/>
      <c r="F105" s="100"/>
    </row>
    <row r="106" spans="1:9" ht="45">
      <c r="A106" s="3" t="s">
        <v>0</v>
      </c>
      <c r="B106" s="9" t="s">
        <v>1</v>
      </c>
      <c r="C106" s="38" t="s">
        <v>2</v>
      </c>
      <c r="D106" s="9" t="s">
        <v>3</v>
      </c>
      <c r="E106" s="9" t="s">
        <v>306</v>
      </c>
      <c r="F106" s="9" t="s">
        <v>305</v>
      </c>
    </row>
    <row r="107" spans="1:9" ht="19.5" customHeight="1">
      <c r="A107" s="88" t="s">
        <v>348</v>
      </c>
      <c r="B107" s="89"/>
      <c r="C107" s="89"/>
      <c r="D107" s="89"/>
      <c r="E107" s="89"/>
      <c r="F107" s="90"/>
    </row>
    <row r="108" spans="1:9" ht="19.5" customHeight="1">
      <c r="A108" s="88" t="s">
        <v>43</v>
      </c>
      <c r="B108" s="89"/>
      <c r="C108" s="89"/>
      <c r="D108" s="89"/>
      <c r="E108" s="89"/>
      <c r="F108" s="90"/>
    </row>
    <row r="109" spans="1:9" ht="28.5">
      <c r="A109" s="3">
        <v>43</v>
      </c>
      <c r="B109" s="16" t="s">
        <v>44</v>
      </c>
      <c r="C109" s="39" t="s">
        <v>27</v>
      </c>
      <c r="D109" s="14">
        <v>3067</v>
      </c>
      <c r="E109" s="8">
        <v>0</v>
      </c>
      <c r="F109" s="8">
        <f>D109*E109</f>
        <v>0</v>
      </c>
      <c r="G109" s="37" t="s">
        <v>261</v>
      </c>
    </row>
    <row r="110" spans="1:9" ht="21" customHeight="1">
      <c r="A110" s="3">
        <v>44</v>
      </c>
      <c r="B110" s="16" t="s">
        <v>45</v>
      </c>
      <c r="C110" s="39" t="s">
        <v>31</v>
      </c>
      <c r="D110" s="14">
        <v>400</v>
      </c>
      <c r="E110" s="8">
        <v>0</v>
      </c>
      <c r="F110" s="8">
        <f>D110*E110</f>
        <v>0</v>
      </c>
      <c r="G110" s="37" t="s">
        <v>261</v>
      </c>
    </row>
    <row r="111" spans="1:9" ht="42.75">
      <c r="A111" s="3">
        <v>45</v>
      </c>
      <c r="B111" s="16" t="s">
        <v>244</v>
      </c>
      <c r="C111" s="39" t="s">
        <v>31</v>
      </c>
      <c r="D111" s="14">
        <v>187</v>
      </c>
      <c r="E111" s="8">
        <v>0</v>
      </c>
      <c r="F111" s="8">
        <f>D111*E111</f>
        <v>0</v>
      </c>
      <c r="G111" s="37" t="s">
        <v>261</v>
      </c>
      <c r="I111" s="73"/>
    </row>
    <row r="112" spans="1:9" ht="42.75">
      <c r="A112" s="3">
        <v>46</v>
      </c>
      <c r="B112" s="16" t="s">
        <v>46</v>
      </c>
      <c r="C112" s="39" t="s">
        <v>31</v>
      </c>
      <c r="D112" s="14">
        <v>13</v>
      </c>
      <c r="E112" s="8">
        <v>0</v>
      </c>
      <c r="F112" s="8">
        <f>D112*E112</f>
        <v>0</v>
      </c>
      <c r="G112" s="37" t="s">
        <v>261</v>
      </c>
    </row>
    <row r="113" spans="1:9" ht="19.5" customHeight="1">
      <c r="A113" s="109" t="s">
        <v>47</v>
      </c>
      <c r="B113" s="113"/>
      <c r="C113" s="113"/>
      <c r="D113" s="113"/>
      <c r="E113" s="114"/>
      <c r="F113" s="7">
        <f>SUM(F109:F112)</f>
        <v>0</v>
      </c>
    </row>
    <row r="114" spans="1:9" ht="19.5" customHeight="1">
      <c r="A114" s="110" t="s">
        <v>8</v>
      </c>
      <c r="B114" s="115"/>
      <c r="C114" s="115"/>
      <c r="D114" s="115"/>
      <c r="E114" s="116"/>
      <c r="F114" s="8">
        <f>F113*13%</f>
        <v>0</v>
      </c>
    </row>
    <row r="115" spans="1:9" ht="19.5" customHeight="1">
      <c r="A115" s="109" t="s">
        <v>48</v>
      </c>
      <c r="B115" s="113"/>
      <c r="C115" s="113"/>
      <c r="D115" s="113"/>
      <c r="E115" s="114"/>
      <c r="F115" s="7">
        <f>SUM(F113:F114)</f>
        <v>0</v>
      </c>
    </row>
    <row r="116" spans="1:9" ht="19.5" customHeight="1">
      <c r="A116" s="88" t="s">
        <v>49</v>
      </c>
      <c r="B116" s="89"/>
      <c r="C116" s="89"/>
      <c r="D116" s="89"/>
      <c r="E116" s="89"/>
      <c r="F116" s="90"/>
    </row>
    <row r="117" spans="1:9" ht="42.75">
      <c r="A117" s="3">
        <v>47</v>
      </c>
      <c r="B117" s="16" t="s">
        <v>50</v>
      </c>
      <c r="C117" s="39" t="s">
        <v>27</v>
      </c>
      <c r="D117" s="14">
        <v>50</v>
      </c>
      <c r="E117" s="8">
        <v>0</v>
      </c>
      <c r="F117" s="8">
        <f t="shared" ref="F117:F124" si="3">D117*E117</f>
        <v>0</v>
      </c>
      <c r="G117" s="37" t="s">
        <v>262</v>
      </c>
    </row>
    <row r="118" spans="1:9">
      <c r="A118" s="3">
        <v>48</v>
      </c>
      <c r="B118" s="16" t="s">
        <v>245</v>
      </c>
      <c r="C118" s="39" t="s">
        <v>27</v>
      </c>
      <c r="D118" s="14">
        <v>173</v>
      </c>
      <c r="E118" s="8">
        <v>0</v>
      </c>
      <c r="F118" s="8">
        <f t="shared" si="3"/>
        <v>0</v>
      </c>
      <c r="G118" s="37" t="s">
        <v>263</v>
      </c>
    </row>
    <row r="119" spans="1:9">
      <c r="A119" s="3">
        <v>49</v>
      </c>
      <c r="B119" s="16" t="s">
        <v>246</v>
      </c>
      <c r="C119" s="39" t="s">
        <v>27</v>
      </c>
      <c r="D119" s="14">
        <v>133</v>
      </c>
      <c r="E119" s="8">
        <v>0</v>
      </c>
      <c r="F119" s="8">
        <f t="shared" si="3"/>
        <v>0</v>
      </c>
      <c r="G119" s="37" t="s">
        <v>262</v>
      </c>
    </row>
    <row r="120" spans="1:9">
      <c r="A120" s="3">
        <v>50</v>
      </c>
      <c r="B120" s="16" t="s">
        <v>247</v>
      </c>
      <c r="C120" s="39" t="s">
        <v>31</v>
      </c>
      <c r="D120" s="14">
        <v>187</v>
      </c>
      <c r="E120" s="8">
        <v>0</v>
      </c>
      <c r="F120" s="8">
        <f t="shared" si="3"/>
        <v>0</v>
      </c>
      <c r="G120" s="37" t="s">
        <v>262</v>
      </c>
    </row>
    <row r="121" spans="1:9" ht="28.5">
      <c r="A121" s="3">
        <v>51</v>
      </c>
      <c r="B121" s="16" t="s">
        <v>248</v>
      </c>
      <c r="C121" s="39" t="s">
        <v>27</v>
      </c>
      <c r="D121" s="14">
        <v>110</v>
      </c>
      <c r="E121" s="8">
        <v>0</v>
      </c>
      <c r="F121" s="8">
        <f t="shared" si="3"/>
        <v>0</v>
      </c>
      <c r="G121" s="37" t="s">
        <v>264</v>
      </c>
      <c r="I121" s="73"/>
    </row>
    <row r="122" spans="1:9" ht="42.75">
      <c r="A122" s="3">
        <v>52</v>
      </c>
      <c r="B122" s="16" t="s">
        <v>51</v>
      </c>
      <c r="C122" s="39" t="s">
        <v>27</v>
      </c>
      <c r="D122" s="14">
        <v>120</v>
      </c>
      <c r="E122" s="8">
        <v>0</v>
      </c>
      <c r="F122" s="8">
        <f t="shared" si="3"/>
        <v>0</v>
      </c>
      <c r="G122" s="37" t="s">
        <v>265</v>
      </c>
    </row>
    <row r="123" spans="1:9" ht="28.5">
      <c r="A123" s="3">
        <v>53</v>
      </c>
      <c r="B123" s="16" t="s">
        <v>52</v>
      </c>
      <c r="C123" s="39" t="s">
        <v>27</v>
      </c>
      <c r="D123" s="14">
        <v>40</v>
      </c>
      <c r="E123" s="8">
        <v>0</v>
      </c>
      <c r="F123" s="8">
        <f t="shared" si="3"/>
        <v>0</v>
      </c>
      <c r="G123" s="37" t="s">
        <v>264</v>
      </c>
    </row>
    <row r="124" spans="1:9" ht="42.75">
      <c r="A124" s="3">
        <v>54</v>
      </c>
      <c r="B124" s="16" t="s">
        <v>53</v>
      </c>
      <c r="C124" s="39" t="s">
        <v>27</v>
      </c>
      <c r="D124" s="14">
        <v>70</v>
      </c>
      <c r="E124" s="8">
        <v>0</v>
      </c>
      <c r="F124" s="8">
        <f t="shared" si="3"/>
        <v>0</v>
      </c>
      <c r="G124" s="37" t="s">
        <v>264</v>
      </c>
    </row>
    <row r="125" spans="1:9" ht="19.5" customHeight="1">
      <c r="A125" s="109" t="s">
        <v>221</v>
      </c>
      <c r="B125" s="113"/>
      <c r="C125" s="113"/>
      <c r="D125" s="113"/>
      <c r="E125" s="114"/>
      <c r="F125" s="7">
        <f>SUM(F117:F124)</f>
        <v>0</v>
      </c>
    </row>
    <row r="126" spans="1:9" ht="19.5" customHeight="1">
      <c r="A126" s="110" t="s">
        <v>23</v>
      </c>
      <c r="B126" s="115"/>
      <c r="C126" s="115"/>
      <c r="D126" s="115"/>
      <c r="E126" s="116"/>
      <c r="F126" s="8">
        <f>F125*24%</f>
        <v>0</v>
      </c>
    </row>
    <row r="127" spans="1:9" ht="19.5" customHeight="1">
      <c r="A127" s="126" t="s">
        <v>220</v>
      </c>
      <c r="B127" s="127"/>
      <c r="C127" s="127"/>
      <c r="D127" s="127"/>
      <c r="E127" s="128"/>
      <c r="F127" s="17">
        <f>F125+F126</f>
        <v>0</v>
      </c>
    </row>
    <row r="128" spans="1:9" ht="15.75">
      <c r="A128" s="18"/>
      <c r="B128" s="19"/>
      <c r="C128" s="42"/>
      <c r="D128" s="21"/>
      <c r="E128" s="20"/>
      <c r="F128" s="22"/>
    </row>
    <row r="129" spans="1:9" ht="19.5" customHeight="1">
      <c r="A129" s="109" t="s">
        <v>202</v>
      </c>
      <c r="B129" s="113"/>
      <c r="C129" s="113"/>
      <c r="D129" s="113"/>
      <c r="E129" s="114"/>
      <c r="F129" s="17">
        <f>F125+F113</f>
        <v>0</v>
      </c>
    </row>
    <row r="130" spans="1:9" ht="19.5" customHeight="1">
      <c r="A130" s="110" t="s">
        <v>54</v>
      </c>
      <c r="B130" s="115"/>
      <c r="C130" s="115"/>
      <c r="D130" s="115"/>
      <c r="E130" s="116"/>
      <c r="F130" s="23">
        <f>F126+F114</f>
        <v>0</v>
      </c>
    </row>
    <row r="131" spans="1:9" ht="19.5" customHeight="1">
      <c r="A131" s="126" t="s">
        <v>201</v>
      </c>
      <c r="B131" s="127"/>
      <c r="C131" s="127"/>
      <c r="D131" s="127"/>
      <c r="E131" s="128"/>
      <c r="F131" s="17">
        <f>SUM(F129:F130)</f>
        <v>0</v>
      </c>
    </row>
    <row r="132" spans="1:9" ht="15.75">
      <c r="A132" s="18"/>
      <c r="B132" s="19"/>
      <c r="C132" s="42"/>
      <c r="D132" s="21"/>
      <c r="E132" s="20"/>
      <c r="F132" s="22"/>
    </row>
    <row r="133" spans="1:9" ht="19.5" customHeight="1">
      <c r="A133" s="88" t="s">
        <v>349</v>
      </c>
      <c r="B133" s="89"/>
      <c r="C133" s="89"/>
      <c r="D133" s="89"/>
      <c r="E133" s="89"/>
      <c r="F133" s="90"/>
    </row>
    <row r="134" spans="1:9" ht="28.5">
      <c r="A134" s="3">
        <v>55</v>
      </c>
      <c r="B134" s="16" t="s">
        <v>55</v>
      </c>
      <c r="C134" s="39" t="s">
        <v>56</v>
      </c>
      <c r="D134" s="14">
        <v>320</v>
      </c>
      <c r="E134" s="8">
        <v>0</v>
      </c>
      <c r="F134" s="8">
        <f t="shared" ref="F134:F143" si="4">D134*E134</f>
        <v>0</v>
      </c>
      <c r="G134" s="37" t="s">
        <v>264</v>
      </c>
    </row>
    <row r="135" spans="1:9" ht="42.75">
      <c r="A135" s="3">
        <v>56</v>
      </c>
      <c r="B135" s="16" t="s">
        <v>57</v>
      </c>
      <c r="C135" s="39" t="s">
        <v>31</v>
      </c>
      <c r="D135" s="14">
        <v>667</v>
      </c>
      <c r="E135" s="8">
        <v>0</v>
      </c>
      <c r="F135" s="8">
        <f t="shared" si="4"/>
        <v>0</v>
      </c>
      <c r="G135" s="37" t="s">
        <v>264</v>
      </c>
    </row>
    <row r="136" spans="1:9" ht="21.75" customHeight="1">
      <c r="A136" s="3">
        <v>57</v>
      </c>
      <c r="B136" s="16" t="s">
        <v>204</v>
      </c>
      <c r="C136" s="39" t="s">
        <v>27</v>
      </c>
      <c r="D136" s="14">
        <v>13</v>
      </c>
      <c r="E136" s="8">
        <v>0</v>
      </c>
      <c r="F136" s="8">
        <f t="shared" si="4"/>
        <v>0</v>
      </c>
      <c r="G136" s="37" t="s">
        <v>264</v>
      </c>
    </row>
    <row r="137" spans="1:9" ht="28.5">
      <c r="A137" s="3">
        <v>58</v>
      </c>
      <c r="B137" s="16" t="s">
        <v>206</v>
      </c>
      <c r="C137" s="39" t="s">
        <v>31</v>
      </c>
      <c r="D137" s="14">
        <v>267</v>
      </c>
      <c r="E137" s="8">
        <v>0</v>
      </c>
      <c r="F137" s="8">
        <f t="shared" si="4"/>
        <v>0</v>
      </c>
      <c r="G137" s="37" t="s">
        <v>264</v>
      </c>
    </row>
    <row r="138" spans="1:9" ht="42.75">
      <c r="A138" s="3">
        <v>59</v>
      </c>
      <c r="B138" s="16" t="s">
        <v>58</v>
      </c>
      <c r="C138" s="39" t="s">
        <v>13</v>
      </c>
      <c r="D138" s="14">
        <v>27</v>
      </c>
      <c r="E138" s="8">
        <v>0</v>
      </c>
      <c r="F138" s="8">
        <f t="shared" si="4"/>
        <v>0</v>
      </c>
      <c r="G138" s="37" t="s">
        <v>264</v>
      </c>
      <c r="I138" s="73"/>
    </row>
    <row r="139" spans="1:9" ht="28.5">
      <c r="A139" s="3">
        <v>60</v>
      </c>
      <c r="B139" s="16" t="s">
        <v>59</v>
      </c>
      <c r="C139" s="39" t="s">
        <v>27</v>
      </c>
      <c r="D139" s="14">
        <v>93</v>
      </c>
      <c r="E139" s="8">
        <v>0</v>
      </c>
      <c r="F139" s="8">
        <f t="shared" si="4"/>
        <v>0</v>
      </c>
      <c r="G139" s="37" t="s">
        <v>264</v>
      </c>
    </row>
    <row r="140" spans="1:9" ht="22.5" customHeight="1">
      <c r="A140" s="3">
        <v>61</v>
      </c>
      <c r="B140" s="16" t="s">
        <v>60</v>
      </c>
      <c r="C140" s="39" t="s">
        <v>27</v>
      </c>
      <c r="D140" s="14">
        <v>56</v>
      </c>
      <c r="E140" s="8">
        <v>0</v>
      </c>
      <c r="F140" s="8">
        <f t="shared" si="4"/>
        <v>0</v>
      </c>
      <c r="G140" s="37" t="s">
        <v>264</v>
      </c>
    </row>
    <row r="141" spans="1:9" ht="20.25" customHeight="1">
      <c r="A141" s="3">
        <v>62</v>
      </c>
      <c r="B141" s="16" t="s">
        <v>61</v>
      </c>
      <c r="C141" s="39" t="s">
        <v>27</v>
      </c>
      <c r="D141" s="14">
        <v>56</v>
      </c>
      <c r="E141" s="8">
        <v>0</v>
      </c>
      <c r="F141" s="8">
        <f t="shared" si="4"/>
        <v>0</v>
      </c>
      <c r="G141" s="37" t="s">
        <v>264</v>
      </c>
    </row>
    <row r="142" spans="1:9" ht="22.5" customHeight="1">
      <c r="A142" s="3">
        <v>63</v>
      </c>
      <c r="B142" s="16" t="s">
        <v>203</v>
      </c>
      <c r="C142" s="39" t="s">
        <v>27</v>
      </c>
      <c r="D142" s="14">
        <v>100</v>
      </c>
      <c r="E142" s="8">
        <v>0</v>
      </c>
      <c r="F142" s="8">
        <f t="shared" si="4"/>
        <v>0</v>
      </c>
      <c r="G142" s="37" t="s">
        <v>264</v>
      </c>
    </row>
    <row r="143" spans="1:9" ht="28.5">
      <c r="A143" s="3">
        <v>64</v>
      </c>
      <c r="B143" s="16" t="s">
        <v>205</v>
      </c>
      <c r="C143" s="39" t="s">
        <v>27</v>
      </c>
      <c r="D143" s="14">
        <v>50</v>
      </c>
      <c r="E143" s="8">
        <v>0</v>
      </c>
      <c r="F143" s="8">
        <f t="shared" si="4"/>
        <v>0</v>
      </c>
      <c r="G143" s="37" t="s">
        <v>264</v>
      </c>
    </row>
    <row r="144" spans="1:9" ht="19.5" customHeight="1">
      <c r="A144" s="109" t="s">
        <v>222</v>
      </c>
      <c r="B144" s="113"/>
      <c r="C144" s="113"/>
      <c r="D144" s="113"/>
      <c r="E144" s="114"/>
      <c r="F144" s="17">
        <f>SUM(F134:F143)</f>
        <v>0</v>
      </c>
    </row>
    <row r="145" spans="1:9" ht="19.5" customHeight="1">
      <c r="A145" s="110" t="s">
        <v>23</v>
      </c>
      <c r="B145" s="115"/>
      <c r="C145" s="115"/>
      <c r="D145" s="115"/>
      <c r="E145" s="116"/>
      <c r="F145" s="23">
        <f>F144*24%</f>
        <v>0</v>
      </c>
    </row>
    <row r="146" spans="1:9" ht="19.5" customHeight="1">
      <c r="A146" s="109" t="s">
        <v>223</v>
      </c>
      <c r="B146" s="113"/>
      <c r="C146" s="113"/>
      <c r="D146" s="113"/>
      <c r="E146" s="114"/>
      <c r="F146" s="17">
        <f>F144+F145</f>
        <v>0</v>
      </c>
    </row>
    <row r="147" spans="1:9" ht="29.45" customHeight="1">
      <c r="A147" s="88" t="s">
        <v>350</v>
      </c>
      <c r="B147" s="89"/>
      <c r="C147" s="89"/>
      <c r="D147" s="89"/>
      <c r="E147" s="89"/>
      <c r="F147" s="90"/>
    </row>
    <row r="148" spans="1:9" ht="28.5">
      <c r="A148" s="3">
        <v>65</v>
      </c>
      <c r="B148" s="16" t="s">
        <v>62</v>
      </c>
      <c r="C148" s="39" t="s">
        <v>16</v>
      </c>
      <c r="D148" s="14">
        <v>1000</v>
      </c>
      <c r="E148" s="8">
        <v>0</v>
      </c>
      <c r="F148" s="8">
        <f>D148*E148</f>
        <v>0</v>
      </c>
      <c r="G148" s="37" t="s">
        <v>266</v>
      </c>
    </row>
    <row r="149" spans="1:9">
      <c r="A149" s="3">
        <v>66</v>
      </c>
      <c r="B149" s="16" t="s">
        <v>63</v>
      </c>
      <c r="C149" s="39" t="s">
        <v>16</v>
      </c>
      <c r="D149" s="14">
        <v>600</v>
      </c>
      <c r="E149" s="8">
        <v>0</v>
      </c>
      <c r="F149" s="8">
        <f>D149*E149</f>
        <v>0</v>
      </c>
      <c r="G149" s="37" t="s">
        <v>267</v>
      </c>
    </row>
    <row r="150" spans="1:9">
      <c r="A150" s="3">
        <v>67</v>
      </c>
      <c r="B150" s="16" t="s">
        <v>64</v>
      </c>
      <c r="C150" s="39" t="s">
        <v>16</v>
      </c>
      <c r="D150" s="14">
        <v>750</v>
      </c>
      <c r="E150" s="8">
        <v>0</v>
      </c>
      <c r="F150" s="8">
        <f>D150*E150</f>
        <v>0</v>
      </c>
      <c r="G150" s="37" t="s">
        <v>267</v>
      </c>
      <c r="I150" s="73"/>
    </row>
    <row r="151" spans="1:9">
      <c r="A151" s="3">
        <v>68</v>
      </c>
      <c r="B151" s="16" t="s">
        <v>65</v>
      </c>
      <c r="C151" s="39" t="s">
        <v>16</v>
      </c>
      <c r="D151" s="14">
        <v>200</v>
      </c>
      <c r="E151" s="8">
        <v>0</v>
      </c>
      <c r="F151" s="8">
        <f>D151*E151</f>
        <v>0</v>
      </c>
      <c r="G151" s="37" t="s">
        <v>255</v>
      </c>
    </row>
    <row r="152" spans="1:9">
      <c r="A152" s="3">
        <v>69</v>
      </c>
      <c r="B152" s="16" t="s">
        <v>66</v>
      </c>
      <c r="C152" s="39" t="s">
        <v>16</v>
      </c>
      <c r="D152" s="14">
        <v>200</v>
      </c>
      <c r="E152" s="8">
        <v>0</v>
      </c>
      <c r="F152" s="8">
        <f>D152*E152</f>
        <v>0</v>
      </c>
      <c r="G152" s="37" t="s">
        <v>255</v>
      </c>
    </row>
    <row r="153" spans="1:9" ht="19.5" customHeight="1">
      <c r="A153" s="109" t="s">
        <v>224</v>
      </c>
      <c r="B153" s="113"/>
      <c r="C153" s="113"/>
      <c r="D153" s="113"/>
      <c r="E153" s="114"/>
      <c r="F153" s="17">
        <f>SUM(F148:F152)</f>
        <v>0</v>
      </c>
    </row>
    <row r="154" spans="1:9" ht="19.5" customHeight="1">
      <c r="A154" s="95" t="s">
        <v>8</v>
      </c>
      <c r="B154" s="96"/>
      <c r="C154" s="96"/>
      <c r="D154" s="96"/>
      <c r="E154" s="97"/>
      <c r="F154" s="23">
        <f>F153*13%</f>
        <v>0</v>
      </c>
    </row>
    <row r="155" spans="1:9" ht="19.5" customHeight="1">
      <c r="A155" s="109" t="s">
        <v>225</v>
      </c>
      <c r="B155" s="113"/>
      <c r="C155" s="113"/>
      <c r="D155" s="113"/>
      <c r="E155" s="114"/>
      <c r="F155" s="17">
        <f>SUM(F153:F154)</f>
        <v>0</v>
      </c>
    </row>
    <row r="156" spans="1:9" ht="19.5" customHeight="1">
      <c r="A156" s="88" t="s">
        <v>351</v>
      </c>
      <c r="B156" s="89"/>
      <c r="C156" s="89"/>
      <c r="D156" s="89"/>
      <c r="E156" s="89"/>
      <c r="F156" s="90"/>
    </row>
    <row r="157" spans="1:9">
      <c r="A157" s="3">
        <v>70</v>
      </c>
      <c r="B157" s="16" t="s">
        <v>67</v>
      </c>
      <c r="C157" s="39" t="s">
        <v>27</v>
      </c>
      <c r="D157" s="14">
        <v>60</v>
      </c>
      <c r="E157" s="8">
        <v>0</v>
      </c>
      <c r="F157" s="8">
        <f t="shared" ref="F157:F167" si="5">D157*E157</f>
        <v>0</v>
      </c>
      <c r="G157" s="74" t="s">
        <v>334</v>
      </c>
    </row>
    <row r="158" spans="1:9" ht="28.5">
      <c r="A158" s="3">
        <v>71</v>
      </c>
      <c r="B158" s="16" t="s">
        <v>68</v>
      </c>
      <c r="C158" s="39" t="s">
        <v>27</v>
      </c>
      <c r="D158" s="14">
        <v>1000</v>
      </c>
      <c r="E158" s="8">
        <v>0</v>
      </c>
      <c r="F158" s="8">
        <f t="shared" si="5"/>
        <v>0</v>
      </c>
      <c r="G158" s="74"/>
    </row>
    <row r="159" spans="1:9">
      <c r="A159" s="3">
        <v>72</v>
      </c>
      <c r="B159" s="16" t="s">
        <v>69</v>
      </c>
      <c r="C159" s="39" t="s">
        <v>27</v>
      </c>
      <c r="D159" s="14">
        <v>400</v>
      </c>
      <c r="E159" s="8">
        <v>0</v>
      </c>
      <c r="F159" s="8">
        <f t="shared" si="5"/>
        <v>0</v>
      </c>
      <c r="G159" s="74"/>
    </row>
    <row r="160" spans="1:9">
      <c r="A160" s="3">
        <v>73</v>
      </c>
      <c r="B160" s="16" t="s">
        <v>70</v>
      </c>
      <c r="C160" s="39" t="s">
        <v>27</v>
      </c>
      <c r="D160" s="14">
        <v>500</v>
      </c>
      <c r="E160" s="8">
        <v>0</v>
      </c>
      <c r="F160" s="8">
        <f t="shared" si="5"/>
        <v>0</v>
      </c>
      <c r="G160" s="74"/>
    </row>
    <row r="161" spans="1:9">
      <c r="A161" s="3">
        <v>74</v>
      </c>
      <c r="B161" s="16" t="s">
        <v>71</v>
      </c>
      <c r="C161" s="39" t="s">
        <v>27</v>
      </c>
      <c r="D161" s="14">
        <v>250</v>
      </c>
      <c r="E161" s="8">
        <v>0</v>
      </c>
      <c r="F161" s="8">
        <f t="shared" si="5"/>
        <v>0</v>
      </c>
      <c r="G161" s="74"/>
    </row>
    <row r="162" spans="1:9" ht="28.5">
      <c r="A162" s="3">
        <v>75</v>
      </c>
      <c r="B162" s="16" t="s">
        <v>72</v>
      </c>
      <c r="C162" s="39" t="s">
        <v>27</v>
      </c>
      <c r="D162" s="14">
        <v>1000</v>
      </c>
      <c r="E162" s="8">
        <v>0</v>
      </c>
      <c r="F162" s="8">
        <f t="shared" si="5"/>
        <v>0</v>
      </c>
      <c r="G162" s="74"/>
      <c r="I162" s="73"/>
    </row>
    <row r="163" spans="1:9">
      <c r="A163" s="3">
        <v>76</v>
      </c>
      <c r="B163" s="16" t="s">
        <v>73</v>
      </c>
      <c r="C163" s="39" t="s">
        <v>27</v>
      </c>
      <c r="D163" s="14">
        <v>933</v>
      </c>
      <c r="E163" s="8">
        <v>0</v>
      </c>
      <c r="F163" s="8">
        <f t="shared" si="5"/>
        <v>0</v>
      </c>
      <c r="G163" s="74"/>
    </row>
    <row r="164" spans="1:9">
      <c r="A164" s="3">
        <v>77</v>
      </c>
      <c r="B164" s="16" t="s">
        <v>74</v>
      </c>
      <c r="C164" s="39" t="s">
        <v>27</v>
      </c>
      <c r="D164" s="14">
        <v>173</v>
      </c>
      <c r="E164" s="8">
        <v>0</v>
      </c>
      <c r="F164" s="8">
        <f t="shared" si="5"/>
        <v>0</v>
      </c>
      <c r="G164" s="74"/>
    </row>
    <row r="165" spans="1:9">
      <c r="A165" s="3">
        <v>78</v>
      </c>
      <c r="B165" s="16" t="s">
        <v>75</v>
      </c>
      <c r="C165" s="39" t="s">
        <v>27</v>
      </c>
      <c r="D165" s="14">
        <v>267</v>
      </c>
      <c r="E165" s="8">
        <v>0</v>
      </c>
      <c r="F165" s="8">
        <f t="shared" si="5"/>
        <v>0</v>
      </c>
      <c r="G165" s="74"/>
    </row>
    <row r="166" spans="1:9" ht="28.5">
      <c r="A166" s="3">
        <v>79</v>
      </c>
      <c r="B166" s="16" t="s">
        <v>76</v>
      </c>
      <c r="C166" s="39" t="s">
        <v>27</v>
      </c>
      <c r="D166" s="14">
        <v>800</v>
      </c>
      <c r="E166" s="8">
        <v>0</v>
      </c>
      <c r="F166" s="8">
        <f t="shared" si="5"/>
        <v>0</v>
      </c>
      <c r="G166" s="74"/>
    </row>
    <row r="167" spans="1:9" ht="28.5">
      <c r="A167" s="3">
        <v>80</v>
      </c>
      <c r="B167" s="16" t="s">
        <v>77</v>
      </c>
      <c r="C167" s="39" t="s">
        <v>27</v>
      </c>
      <c r="D167" s="14">
        <v>56</v>
      </c>
      <c r="E167" s="8">
        <v>0</v>
      </c>
      <c r="F167" s="8">
        <f t="shared" si="5"/>
        <v>0</v>
      </c>
      <c r="G167" s="74"/>
    </row>
    <row r="168" spans="1:9" ht="19.5" customHeight="1">
      <c r="A168" s="109" t="s">
        <v>226</v>
      </c>
      <c r="B168" s="113"/>
      <c r="C168" s="113"/>
      <c r="D168" s="113"/>
      <c r="E168" s="114"/>
      <c r="F168" s="17">
        <f>SUM(F157:F167)</f>
        <v>0</v>
      </c>
    </row>
    <row r="169" spans="1:9" ht="19.5" customHeight="1">
      <c r="A169" s="129" t="s">
        <v>8</v>
      </c>
      <c r="B169" s="129"/>
      <c r="C169" s="129"/>
      <c r="D169" s="129"/>
      <c r="E169" s="129"/>
      <c r="F169" s="23">
        <f>F168*13%</f>
        <v>0</v>
      </c>
    </row>
    <row r="170" spans="1:9" ht="19.5" customHeight="1">
      <c r="A170" s="109" t="s">
        <v>227</v>
      </c>
      <c r="B170" s="113"/>
      <c r="C170" s="113"/>
      <c r="D170" s="113"/>
      <c r="E170" s="114"/>
      <c r="F170" s="17">
        <f>SUM(F168:F169)</f>
        <v>0</v>
      </c>
    </row>
    <row r="171" spans="1:9" ht="19.5" customHeight="1">
      <c r="A171" s="88" t="s">
        <v>352</v>
      </c>
      <c r="B171" s="89"/>
      <c r="C171" s="89"/>
      <c r="D171" s="89"/>
      <c r="E171" s="89"/>
      <c r="F171" s="90"/>
    </row>
    <row r="172" spans="1:9" ht="19.5" customHeight="1">
      <c r="A172" s="88" t="s">
        <v>78</v>
      </c>
      <c r="B172" s="89"/>
      <c r="C172" s="89"/>
      <c r="D172" s="89"/>
      <c r="E172" s="89"/>
      <c r="F172" s="90"/>
    </row>
    <row r="173" spans="1:9">
      <c r="A173" s="3">
        <v>81</v>
      </c>
      <c r="B173" s="16" t="s">
        <v>79</v>
      </c>
      <c r="C173" s="39" t="s">
        <v>31</v>
      </c>
      <c r="D173" s="14">
        <v>1173</v>
      </c>
      <c r="E173" s="8">
        <v>0</v>
      </c>
      <c r="F173" s="8">
        <f t="shared" ref="F173:F194" si="6">D173*E173</f>
        <v>0</v>
      </c>
      <c r="G173" s="74" t="s">
        <v>373</v>
      </c>
    </row>
    <row r="174" spans="1:9">
      <c r="A174" s="3">
        <v>82</v>
      </c>
      <c r="B174" s="16" t="s">
        <v>80</v>
      </c>
      <c r="C174" s="39" t="s">
        <v>13</v>
      </c>
      <c r="D174" s="14">
        <v>267</v>
      </c>
      <c r="E174" s="8">
        <v>0</v>
      </c>
      <c r="F174" s="8">
        <f t="shared" si="6"/>
        <v>0</v>
      </c>
      <c r="G174" s="74"/>
    </row>
    <row r="175" spans="1:9">
      <c r="A175" s="3">
        <v>83</v>
      </c>
      <c r="B175" s="16" t="s">
        <v>81</v>
      </c>
      <c r="C175" s="39" t="s">
        <v>27</v>
      </c>
      <c r="D175" s="14">
        <v>250</v>
      </c>
      <c r="E175" s="8">
        <v>0</v>
      </c>
      <c r="F175" s="8">
        <f t="shared" si="6"/>
        <v>0</v>
      </c>
      <c r="G175" s="74"/>
    </row>
    <row r="176" spans="1:9">
      <c r="A176" s="3">
        <v>84</v>
      </c>
      <c r="B176" s="16" t="s">
        <v>82</v>
      </c>
      <c r="C176" s="39" t="s">
        <v>27</v>
      </c>
      <c r="D176" s="14">
        <v>93</v>
      </c>
      <c r="E176" s="8">
        <v>0</v>
      </c>
      <c r="F176" s="8">
        <f t="shared" si="6"/>
        <v>0</v>
      </c>
      <c r="G176" s="74"/>
    </row>
    <row r="177" spans="1:9">
      <c r="A177" s="3">
        <v>85</v>
      </c>
      <c r="B177" s="16" t="s">
        <v>83</v>
      </c>
      <c r="C177" s="39" t="s">
        <v>27</v>
      </c>
      <c r="D177" s="14">
        <v>40</v>
      </c>
      <c r="E177" s="8">
        <v>0</v>
      </c>
      <c r="F177" s="8">
        <f t="shared" si="6"/>
        <v>0</v>
      </c>
      <c r="G177" s="74"/>
    </row>
    <row r="178" spans="1:9">
      <c r="A178" s="3">
        <v>86</v>
      </c>
      <c r="B178" s="16" t="s">
        <v>84</v>
      </c>
      <c r="C178" s="39" t="s">
        <v>27</v>
      </c>
      <c r="D178" s="14">
        <v>360</v>
      </c>
      <c r="E178" s="8">
        <v>0</v>
      </c>
      <c r="F178" s="8">
        <f t="shared" si="6"/>
        <v>0</v>
      </c>
      <c r="G178" s="74"/>
    </row>
    <row r="179" spans="1:9">
      <c r="A179" s="3">
        <v>87</v>
      </c>
      <c r="B179" s="16" t="s">
        <v>85</v>
      </c>
      <c r="C179" s="39" t="s">
        <v>27</v>
      </c>
      <c r="D179" s="14">
        <v>53</v>
      </c>
      <c r="E179" s="8">
        <v>0</v>
      </c>
      <c r="F179" s="8">
        <f t="shared" si="6"/>
        <v>0</v>
      </c>
      <c r="G179" s="74"/>
    </row>
    <row r="180" spans="1:9">
      <c r="A180" s="3">
        <v>88</v>
      </c>
      <c r="B180" s="16" t="s">
        <v>86</v>
      </c>
      <c r="C180" s="39" t="s">
        <v>27</v>
      </c>
      <c r="D180" s="14">
        <v>400</v>
      </c>
      <c r="E180" s="8">
        <v>0</v>
      </c>
      <c r="F180" s="8">
        <f t="shared" si="6"/>
        <v>0</v>
      </c>
      <c r="G180" s="74"/>
    </row>
    <row r="181" spans="1:9">
      <c r="A181" s="3">
        <v>89</v>
      </c>
      <c r="B181" s="16" t="s">
        <v>87</v>
      </c>
      <c r="C181" s="39" t="s">
        <v>13</v>
      </c>
      <c r="D181" s="14">
        <v>320</v>
      </c>
      <c r="E181" s="8">
        <v>0</v>
      </c>
      <c r="F181" s="8">
        <f t="shared" si="6"/>
        <v>0</v>
      </c>
      <c r="G181" s="74"/>
    </row>
    <row r="182" spans="1:9">
      <c r="A182" s="3">
        <v>90</v>
      </c>
      <c r="B182" s="16" t="s">
        <v>88</v>
      </c>
      <c r="C182" s="39" t="s">
        <v>13</v>
      </c>
      <c r="D182" s="14">
        <v>240</v>
      </c>
      <c r="E182" s="8">
        <v>0</v>
      </c>
      <c r="F182" s="8">
        <f t="shared" si="6"/>
        <v>0</v>
      </c>
      <c r="G182" s="74"/>
    </row>
    <row r="183" spans="1:9">
      <c r="A183" s="3">
        <v>91</v>
      </c>
      <c r="B183" s="16" t="s">
        <v>89</v>
      </c>
      <c r="C183" s="39" t="s">
        <v>27</v>
      </c>
      <c r="D183" s="14">
        <v>27</v>
      </c>
      <c r="E183" s="8">
        <v>0</v>
      </c>
      <c r="F183" s="8">
        <f t="shared" si="6"/>
        <v>0</v>
      </c>
      <c r="G183" s="74"/>
    </row>
    <row r="184" spans="1:9">
      <c r="A184" s="3">
        <v>92</v>
      </c>
      <c r="B184" s="16" t="s">
        <v>90</v>
      </c>
      <c r="C184" s="39" t="s">
        <v>16</v>
      </c>
      <c r="D184" s="14">
        <v>40</v>
      </c>
      <c r="E184" s="8">
        <v>0</v>
      </c>
      <c r="F184" s="8">
        <f t="shared" si="6"/>
        <v>0</v>
      </c>
      <c r="G184" s="74"/>
      <c r="I184" s="73"/>
    </row>
    <row r="185" spans="1:9">
      <c r="A185" s="3">
        <v>93</v>
      </c>
      <c r="B185" s="16" t="s">
        <v>91</v>
      </c>
      <c r="C185" s="39" t="s">
        <v>27</v>
      </c>
      <c r="D185" s="14">
        <v>67</v>
      </c>
      <c r="E185" s="8">
        <v>0</v>
      </c>
      <c r="F185" s="8">
        <f t="shared" si="6"/>
        <v>0</v>
      </c>
      <c r="G185" s="74"/>
    </row>
    <row r="186" spans="1:9">
      <c r="A186" s="3">
        <v>94</v>
      </c>
      <c r="B186" s="16" t="s">
        <v>92</v>
      </c>
      <c r="C186" s="39" t="s">
        <v>27</v>
      </c>
      <c r="D186" s="14">
        <v>1000</v>
      </c>
      <c r="E186" s="8">
        <v>0</v>
      </c>
      <c r="F186" s="8">
        <f t="shared" si="6"/>
        <v>0</v>
      </c>
      <c r="G186" s="74"/>
    </row>
    <row r="187" spans="1:9">
      <c r="A187" s="3">
        <v>95</v>
      </c>
      <c r="B187" s="16" t="s">
        <v>93</v>
      </c>
      <c r="C187" s="39" t="s">
        <v>27</v>
      </c>
      <c r="D187" s="14">
        <v>80</v>
      </c>
      <c r="E187" s="8">
        <v>0</v>
      </c>
      <c r="F187" s="8">
        <f t="shared" si="6"/>
        <v>0</v>
      </c>
      <c r="G187" s="74"/>
    </row>
    <row r="188" spans="1:9">
      <c r="A188" s="3">
        <v>96</v>
      </c>
      <c r="B188" s="16" t="s">
        <v>94</v>
      </c>
      <c r="C188" s="39" t="s">
        <v>27</v>
      </c>
      <c r="D188" s="14">
        <v>2660</v>
      </c>
      <c r="E188" s="8">
        <v>0</v>
      </c>
      <c r="F188" s="8">
        <f t="shared" si="6"/>
        <v>0</v>
      </c>
      <c r="G188" s="74"/>
    </row>
    <row r="189" spans="1:9">
      <c r="A189" s="3">
        <v>97</v>
      </c>
      <c r="B189" s="16" t="s">
        <v>95</v>
      </c>
      <c r="C189" s="39" t="s">
        <v>27</v>
      </c>
      <c r="D189" s="14">
        <v>35</v>
      </c>
      <c r="E189" s="8">
        <v>0</v>
      </c>
      <c r="F189" s="8">
        <f t="shared" si="6"/>
        <v>0</v>
      </c>
      <c r="G189" s="74"/>
    </row>
    <row r="190" spans="1:9">
      <c r="A190" s="3">
        <v>98</v>
      </c>
      <c r="B190" s="16" t="s">
        <v>96</v>
      </c>
      <c r="C190" s="39" t="s">
        <v>27</v>
      </c>
      <c r="D190" s="14">
        <v>100</v>
      </c>
      <c r="E190" s="8">
        <v>0</v>
      </c>
      <c r="F190" s="8">
        <f t="shared" si="6"/>
        <v>0</v>
      </c>
      <c r="G190" s="74"/>
    </row>
    <row r="191" spans="1:9">
      <c r="A191" s="3">
        <v>99</v>
      </c>
      <c r="B191" s="16" t="s">
        <v>97</v>
      </c>
      <c r="C191" s="39" t="s">
        <v>27</v>
      </c>
      <c r="D191" s="14">
        <v>85</v>
      </c>
      <c r="E191" s="8">
        <v>0</v>
      </c>
      <c r="F191" s="8">
        <f t="shared" si="6"/>
        <v>0</v>
      </c>
      <c r="G191" s="74"/>
    </row>
    <row r="192" spans="1:9">
      <c r="A192" s="3">
        <v>100</v>
      </c>
      <c r="B192" s="16" t="s">
        <v>98</v>
      </c>
      <c r="C192" s="39" t="s">
        <v>13</v>
      </c>
      <c r="D192" s="14">
        <v>120</v>
      </c>
      <c r="E192" s="8">
        <v>0</v>
      </c>
      <c r="F192" s="8">
        <f t="shared" si="6"/>
        <v>0</v>
      </c>
      <c r="G192" s="74"/>
    </row>
    <row r="193" spans="1:7">
      <c r="A193" s="3">
        <v>101</v>
      </c>
      <c r="B193" s="16" t="s">
        <v>99</v>
      </c>
      <c r="C193" s="39" t="s">
        <v>27</v>
      </c>
      <c r="D193" s="14">
        <v>200</v>
      </c>
      <c r="E193" s="8">
        <v>0</v>
      </c>
      <c r="F193" s="8">
        <f t="shared" si="6"/>
        <v>0</v>
      </c>
      <c r="G193" s="74"/>
    </row>
    <row r="194" spans="1:7">
      <c r="A194" s="3">
        <v>102</v>
      </c>
      <c r="B194" s="16" t="s">
        <v>100</v>
      </c>
      <c r="C194" s="39" t="s">
        <v>27</v>
      </c>
      <c r="D194" s="14">
        <v>180</v>
      </c>
      <c r="E194" s="8">
        <v>0</v>
      </c>
      <c r="F194" s="8">
        <f t="shared" si="6"/>
        <v>0</v>
      </c>
      <c r="G194" s="74"/>
    </row>
    <row r="195" spans="1:7" ht="19.5" customHeight="1">
      <c r="A195" s="109" t="s">
        <v>228</v>
      </c>
      <c r="B195" s="113"/>
      <c r="C195" s="113"/>
      <c r="D195" s="113"/>
      <c r="E195" s="114"/>
      <c r="F195" s="17">
        <f>SUM(F173:F194)</f>
        <v>0</v>
      </c>
    </row>
    <row r="196" spans="1:7" ht="19.5" customHeight="1">
      <c r="A196" s="95" t="s">
        <v>101</v>
      </c>
      <c r="B196" s="96"/>
      <c r="C196" s="96"/>
      <c r="D196" s="96"/>
      <c r="E196" s="97"/>
      <c r="F196" s="23">
        <f>F195*13%</f>
        <v>0</v>
      </c>
    </row>
    <row r="197" spans="1:7" ht="19.5" customHeight="1">
      <c r="A197" s="109" t="s">
        <v>229</v>
      </c>
      <c r="B197" s="113"/>
      <c r="C197" s="113"/>
      <c r="D197" s="113"/>
      <c r="E197" s="114"/>
      <c r="F197" s="17">
        <f>SUM(F195:F196)</f>
        <v>0</v>
      </c>
    </row>
    <row r="198" spans="1:7" ht="19.5" customHeight="1">
      <c r="A198" s="88" t="s">
        <v>353</v>
      </c>
      <c r="B198" s="89"/>
      <c r="C198" s="89"/>
      <c r="D198" s="89"/>
      <c r="E198" s="89"/>
      <c r="F198" s="90"/>
    </row>
    <row r="199" spans="1:7">
      <c r="A199" s="3">
        <v>103</v>
      </c>
      <c r="B199" s="16" t="s">
        <v>102</v>
      </c>
      <c r="C199" s="39" t="s">
        <v>13</v>
      </c>
      <c r="D199" s="14">
        <v>27</v>
      </c>
      <c r="E199" s="8">
        <v>0</v>
      </c>
      <c r="F199" s="8">
        <f>D199*E199</f>
        <v>0</v>
      </c>
      <c r="G199" s="72" t="s">
        <v>374</v>
      </c>
    </row>
    <row r="200" spans="1:7" ht="19.5" customHeight="1">
      <c r="A200" s="109" t="s">
        <v>230</v>
      </c>
      <c r="B200" s="113"/>
      <c r="C200" s="113"/>
      <c r="D200" s="113"/>
      <c r="E200" s="114"/>
      <c r="F200" s="17">
        <f>F199</f>
        <v>0</v>
      </c>
    </row>
    <row r="201" spans="1:7" ht="19.5" customHeight="1">
      <c r="A201" s="95" t="s">
        <v>103</v>
      </c>
      <c r="B201" s="96"/>
      <c r="C201" s="96"/>
      <c r="D201" s="96"/>
      <c r="E201" s="97"/>
      <c r="F201" s="23">
        <f>F200*24%</f>
        <v>0</v>
      </c>
    </row>
    <row r="202" spans="1:7" ht="19.5" customHeight="1">
      <c r="A202" s="109" t="s">
        <v>231</v>
      </c>
      <c r="B202" s="113"/>
      <c r="C202" s="113"/>
      <c r="D202" s="113"/>
      <c r="E202" s="114"/>
      <c r="F202" s="17">
        <f>SUM(F200:F201)</f>
        <v>0</v>
      </c>
    </row>
    <row r="203" spans="1:7" ht="15.75">
      <c r="A203" s="18"/>
      <c r="B203" s="19"/>
      <c r="C203" s="42"/>
      <c r="D203" s="21"/>
      <c r="E203" s="20"/>
      <c r="F203" s="22"/>
    </row>
    <row r="204" spans="1:7" ht="19.5" customHeight="1">
      <c r="A204" s="130" t="s">
        <v>207</v>
      </c>
      <c r="B204" s="130"/>
      <c r="C204" s="130"/>
      <c r="D204" s="130"/>
      <c r="E204" s="130"/>
      <c r="F204" s="17">
        <f>F195+F200</f>
        <v>0</v>
      </c>
    </row>
    <row r="205" spans="1:7" ht="19.5" customHeight="1">
      <c r="A205" s="129" t="s">
        <v>232</v>
      </c>
      <c r="B205" s="129"/>
      <c r="C205" s="129"/>
      <c r="D205" s="129"/>
      <c r="E205" s="129"/>
      <c r="F205" s="23">
        <f>F196+F201</f>
        <v>0</v>
      </c>
    </row>
    <row r="206" spans="1:7" ht="19.5" customHeight="1">
      <c r="A206" s="101" t="s">
        <v>208</v>
      </c>
      <c r="B206" s="101"/>
      <c r="C206" s="101"/>
      <c r="D206" s="101"/>
      <c r="E206" s="101"/>
      <c r="F206" s="17">
        <f>SUM(F204:F205)</f>
        <v>0</v>
      </c>
    </row>
    <row r="207" spans="1:7" ht="15.75">
      <c r="A207" s="18"/>
      <c r="B207" s="19"/>
      <c r="C207" s="42"/>
      <c r="D207" s="21"/>
      <c r="E207" s="20"/>
      <c r="F207" s="22"/>
    </row>
    <row r="208" spans="1:7" ht="19.5" customHeight="1">
      <c r="A208" s="88" t="s">
        <v>354</v>
      </c>
      <c r="B208" s="89"/>
      <c r="C208" s="89"/>
      <c r="D208" s="89"/>
      <c r="E208" s="89"/>
      <c r="F208" s="90"/>
    </row>
    <row r="209" spans="1:7">
      <c r="A209" s="3">
        <v>104</v>
      </c>
      <c r="B209" s="16" t="s">
        <v>104</v>
      </c>
      <c r="C209" s="39" t="s">
        <v>16</v>
      </c>
      <c r="D209" s="2">
        <v>733</v>
      </c>
      <c r="E209" s="8">
        <v>0</v>
      </c>
      <c r="F209" s="8">
        <f t="shared" ref="F209:F219" si="7">D209*E209</f>
        <v>0</v>
      </c>
      <c r="G209" s="74" t="s">
        <v>269</v>
      </c>
    </row>
    <row r="210" spans="1:7" ht="28.5">
      <c r="A210" s="3">
        <v>105</v>
      </c>
      <c r="B210" s="16" t="s">
        <v>105</v>
      </c>
      <c r="C210" s="39" t="s">
        <v>16</v>
      </c>
      <c r="D210" s="2">
        <v>160</v>
      </c>
      <c r="E210" s="8">
        <v>0</v>
      </c>
      <c r="F210" s="8">
        <f t="shared" si="7"/>
        <v>0</v>
      </c>
      <c r="G210" s="74"/>
    </row>
    <row r="211" spans="1:7" ht="28.5">
      <c r="A211" s="3">
        <v>106</v>
      </c>
      <c r="B211" s="16" t="s">
        <v>106</v>
      </c>
      <c r="C211" s="39" t="s">
        <v>16</v>
      </c>
      <c r="D211" s="2">
        <v>373</v>
      </c>
      <c r="E211" s="8">
        <v>0</v>
      </c>
      <c r="F211" s="8">
        <f t="shared" si="7"/>
        <v>0</v>
      </c>
      <c r="G211" s="74"/>
    </row>
    <row r="212" spans="1:7" ht="28.5">
      <c r="A212" s="3">
        <v>107</v>
      </c>
      <c r="B212" s="16" t="s">
        <v>107</v>
      </c>
      <c r="C212" s="39"/>
      <c r="D212" s="2">
        <v>83</v>
      </c>
      <c r="E212" s="8">
        <v>0</v>
      </c>
      <c r="F212" s="8">
        <f t="shared" si="7"/>
        <v>0</v>
      </c>
      <c r="G212" s="74"/>
    </row>
    <row r="213" spans="1:7">
      <c r="A213" s="3">
        <v>108</v>
      </c>
      <c r="B213" s="16" t="s">
        <v>108</v>
      </c>
      <c r="C213" s="39" t="s">
        <v>16</v>
      </c>
      <c r="D213" s="2">
        <v>40</v>
      </c>
      <c r="E213" s="8">
        <v>0</v>
      </c>
      <c r="F213" s="8">
        <f t="shared" si="7"/>
        <v>0</v>
      </c>
      <c r="G213" s="74"/>
    </row>
    <row r="214" spans="1:7" ht="57">
      <c r="A214" s="3">
        <v>109</v>
      </c>
      <c r="B214" s="16" t="s">
        <v>109</v>
      </c>
      <c r="C214" s="39" t="s">
        <v>56</v>
      </c>
      <c r="D214" s="2">
        <v>40</v>
      </c>
      <c r="E214" s="8">
        <v>0</v>
      </c>
      <c r="F214" s="8">
        <f t="shared" si="7"/>
        <v>0</v>
      </c>
      <c r="G214" s="74"/>
    </row>
    <row r="215" spans="1:7" ht="42.75">
      <c r="A215" s="3">
        <v>110</v>
      </c>
      <c r="B215" s="16" t="s">
        <v>110</v>
      </c>
      <c r="C215" s="39" t="s">
        <v>56</v>
      </c>
      <c r="D215" s="2">
        <v>267</v>
      </c>
      <c r="E215" s="8">
        <v>0</v>
      </c>
      <c r="F215" s="8">
        <f t="shared" si="7"/>
        <v>0</v>
      </c>
      <c r="G215" s="74" t="s">
        <v>270</v>
      </c>
    </row>
    <row r="216" spans="1:7" ht="42.75">
      <c r="A216" s="3">
        <v>111</v>
      </c>
      <c r="B216" s="16" t="s">
        <v>111</v>
      </c>
      <c r="C216" s="39" t="s">
        <v>56</v>
      </c>
      <c r="D216" s="2">
        <v>173</v>
      </c>
      <c r="E216" s="8">
        <v>0</v>
      </c>
      <c r="F216" s="8">
        <f t="shared" si="7"/>
        <v>0</v>
      </c>
      <c r="G216" s="74"/>
    </row>
    <row r="217" spans="1:7" ht="28.5">
      <c r="A217" s="3">
        <v>112</v>
      </c>
      <c r="B217" s="16" t="s">
        <v>112</v>
      </c>
      <c r="C217" s="39" t="s">
        <v>56</v>
      </c>
      <c r="D217" s="2">
        <v>59</v>
      </c>
      <c r="E217" s="8">
        <v>0</v>
      </c>
      <c r="F217" s="8">
        <f t="shared" si="7"/>
        <v>0</v>
      </c>
      <c r="G217" s="74"/>
    </row>
    <row r="218" spans="1:7" ht="42.75">
      <c r="A218" s="3">
        <v>113</v>
      </c>
      <c r="B218" s="16" t="s">
        <v>113</v>
      </c>
      <c r="C218" s="39" t="s">
        <v>56</v>
      </c>
      <c r="D218" s="2">
        <v>48</v>
      </c>
      <c r="E218" s="8">
        <v>0</v>
      </c>
      <c r="F218" s="8">
        <f t="shared" si="7"/>
        <v>0</v>
      </c>
      <c r="G218" s="74"/>
    </row>
    <row r="219" spans="1:7" ht="42.75">
      <c r="A219" s="3">
        <v>114</v>
      </c>
      <c r="B219" s="16" t="s">
        <v>114</v>
      </c>
      <c r="C219" s="39" t="s">
        <v>56</v>
      </c>
      <c r="D219" s="2">
        <v>60</v>
      </c>
      <c r="E219" s="8">
        <v>0</v>
      </c>
      <c r="F219" s="8">
        <f t="shared" si="7"/>
        <v>0</v>
      </c>
      <c r="G219" s="74"/>
    </row>
    <row r="220" spans="1:7" ht="19.5" customHeight="1">
      <c r="A220" s="101" t="s">
        <v>233</v>
      </c>
      <c r="B220" s="101"/>
      <c r="C220" s="101"/>
      <c r="D220" s="101"/>
      <c r="E220" s="101"/>
      <c r="F220" s="17">
        <f>SUM(F209:F219)</f>
        <v>0</v>
      </c>
    </row>
    <row r="221" spans="1:7" ht="19.5" customHeight="1">
      <c r="A221" s="102" t="s">
        <v>115</v>
      </c>
      <c r="B221" s="102"/>
      <c r="C221" s="102"/>
      <c r="D221" s="102"/>
      <c r="E221" s="102"/>
      <c r="F221" s="23">
        <f>F220*13%</f>
        <v>0</v>
      </c>
    </row>
    <row r="222" spans="1:7" ht="19.5" customHeight="1">
      <c r="A222" s="101" t="s">
        <v>234</v>
      </c>
      <c r="B222" s="101"/>
      <c r="C222" s="101"/>
      <c r="D222" s="101"/>
      <c r="E222" s="101"/>
      <c r="F222" s="17">
        <f>SUM(F220:F221)</f>
        <v>0</v>
      </c>
    </row>
    <row r="223" spans="1:7" ht="19.5" customHeight="1">
      <c r="A223" s="88" t="s">
        <v>355</v>
      </c>
      <c r="B223" s="89"/>
      <c r="C223" s="89"/>
      <c r="D223" s="89"/>
      <c r="E223" s="89"/>
      <c r="F223" s="90"/>
    </row>
    <row r="224" spans="1:7" ht="19.5" customHeight="1">
      <c r="A224" s="88" t="s">
        <v>116</v>
      </c>
      <c r="B224" s="89"/>
      <c r="C224" s="89"/>
      <c r="D224" s="89"/>
      <c r="E224" s="89"/>
      <c r="F224" s="90"/>
    </row>
    <row r="225" spans="1:7" ht="42.75">
      <c r="A225" s="3">
        <v>115</v>
      </c>
      <c r="B225" s="16" t="s">
        <v>117</v>
      </c>
      <c r="C225" s="39" t="s">
        <v>56</v>
      </c>
      <c r="D225" s="2">
        <v>147</v>
      </c>
      <c r="E225" s="8">
        <v>0</v>
      </c>
      <c r="F225" s="8">
        <f t="shared" ref="F225:F266" si="8">D225*E225</f>
        <v>0</v>
      </c>
      <c r="G225" s="37" t="s">
        <v>271</v>
      </c>
    </row>
    <row r="226" spans="1:7">
      <c r="A226" s="3">
        <v>116</v>
      </c>
      <c r="B226" s="16" t="s">
        <v>118</v>
      </c>
      <c r="C226" s="39" t="s">
        <v>56</v>
      </c>
      <c r="D226" s="2">
        <v>27</v>
      </c>
      <c r="E226" s="8">
        <v>0</v>
      </c>
      <c r="F226" s="8">
        <f t="shared" si="8"/>
        <v>0</v>
      </c>
      <c r="G226" s="74" t="s">
        <v>272</v>
      </c>
    </row>
    <row r="227" spans="1:7" ht="28.5">
      <c r="A227" s="3">
        <v>117</v>
      </c>
      <c r="B227" s="16" t="s">
        <v>119</v>
      </c>
      <c r="C227" s="39" t="s">
        <v>56</v>
      </c>
      <c r="D227" s="2">
        <v>12</v>
      </c>
      <c r="E227" s="8">
        <v>0</v>
      </c>
      <c r="F227" s="8">
        <f t="shared" si="8"/>
        <v>0</v>
      </c>
      <c r="G227" s="74"/>
    </row>
    <row r="228" spans="1:7">
      <c r="A228" s="3">
        <v>118</v>
      </c>
      <c r="B228" s="16" t="s">
        <v>120</v>
      </c>
      <c r="C228" s="39" t="s">
        <v>56</v>
      </c>
      <c r="D228" s="2">
        <v>59</v>
      </c>
      <c r="E228" s="8">
        <v>0</v>
      </c>
      <c r="F228" s="8">
        <f t="shared" si="8"/>
        <v>0</v>
      </c>
      <c r="G228" s="74"/>
    </row>
    <row r="229" spans="1:7">
      <c r="A229" s="3">
        <v>119</v>
      </c>
      <c r="B229" s="16" t="s">
        <v>121</v>
      </c>
      <c r="C229" s="39" t="s">
        <v>56</v>
      </c>
      <c r="D229" s="2">
        <v>29</v>
      </c>
      <c r="E229" s="8">
        <v>0</v>
      </c>
      <c r="F229" s="8">
        <f t="shared" si="8"/>
        <v>0</v>
      </c>
      <c r="G229" s="74"/>
    </row>
    <row r="230" spans="1:7">
      <c r="A230" s="3">
        <v>120</v>
      </c>
      <c r="B230" s="16" t="s">
        <v>122</v>
      </c>
      <c r="C230" s="39" t="s">
        <v>56</v>
      </c>
      <c r="D230" s="2">
        <v>60</v>
      </c>
      <c r="E230" s="8">
        <v>0</v>
      </c>
      <c r="F230" s="8">
        <f t="shared" si="8"/>
        <v>0</v>
      </c>
      <c r="G230" s="74"/>
    </row>
    <row r="231" spans="1:7" ht="28.5">
      <c r="A231" s="3">
        <v>121</v>
      </c>
      <c r="B231" s="16" t="s">
        <v>123</v>
      </c>
      <c r="C231" s="39" t="s">
        <v>13</v>
      </c>
      <c r="D231" s="2">
        <v>10</v>
      </c>
      <c r="E231" s="8">
        <v>0</v>
      </c>
      <c r="F231" s="8">
        <f t="shared" si="8"/>
        <v>0</v>
      </c>
      <c r="G231" s="74"/>
    </row>
    <row r="232" spans="1:7" ht="28.5">
      <c r="A232" s="3">
        <v>122</v>
      </c>
      <c r="B232" s="16" t="s">
        <v>124</v>
      </c>
      <c r="C232" s="39" t="s">
        <v>56</v>
      </c>
      <c r="D232" s="2">
        <v>12</v>
      </c>
      <c r="E232" s="8">
        <v>0</v>
      </c>
      <c r="F232" s="8">
        <f t="shared" si="8"/>
        <v>0</v>
      </c>
      <c r="G232" s="74"/>
    </row>
    <row r="233" spans="1:7" ht="28.5">
      <c r="A233" s="3">
        <v>123</v>
      </c>
      <c r="B233" s="16" t="s">
        <v>125</v>
      </c>
      <c r="C233" s="39" t="s">
        <v>31</v>
      </c>
      <c r="D233" s="2">
        <v>12</v>
      </c>
      <c r="E233" s="8">
        <v>0</v>
      </c>
      <c r="F233" s="8">
        <f t="shared" si="8"/>
        <v>0</v>
      </c>
      <c r="G233" s="74" t="s">
        <v>272</v>
      </c>
    </row>
    <row r="234" spans="1:7" ht="28.5">
      <c r="A234" s="3">
        <v>124</v>
      </c>
      <c r="B234" s="16" t="s">
        <v>126</v>
      </c>
      <c r="C234" s="39" t="s">
        <v>31</v>
      </c>
      <c r="D234" s="2">
        <v>12</v>
      </c>
      <c r="E234" s="8">
        <v>0</v>
      </c>
      <c r="F234" s="8">
        <f t="shared" si="8"/>
        <v>0</v>
      </c>
      <c r="G234" s="74"/>
    </row>
    <row r="235" spans="1:7" ht="28.5">
      <c r="A235" s="3">
        <v>125</v>
      </c>
      <c r="B235" s="16" t="s">
        <v>127</v>
      </c>
      <c r="C235" s="39" t="s">
        <v>56</v>
      </c>
      <c r="D235" s="2">
        <v>12</v>
      </c>
      <c r="E235" s="8">
        <v>0</v>
      </c>
      <c r="F235" s="8">
        <f t="shared" si="8"/>
        <v>0</v>
      </c>
      <c r="G235" s="37" t="s">
        <v>256</v>
      </c>
    </row>
    <row r="236" spans="1:7">
      <c r="A236" s="3">
        <v>126</v>
      </c>
      <c r="B236" s="16" t="s">
        <v>128</v>
      </c>
      <c r="C236" s="39" t="s">
        <v>13</v>
      </c>
      <c r="D236" s="2">
        <v>150</v>
      </c>
      <c r="E236" s="8">
        <v>0</v>
      </c>
      <c r="F236" s="8">
        <f t="shared" si="8"/>
        <v>0</v>
      </c>
      <c r="G236" s="37" t="s">
        <v>273</v>
      </c>
    </row>
    <row r="237" spans="1:7" ht="28.5">
      <c r="A237" s="3">
        <v>127</v>
      </c>
      <c r="B237" s="16" t="s">
        <v>129</v>
      </c>
      <c r="C237" s="39" t="s">
        <v>13</v>
      </c>
      <c r="D237" s="2">
        <v>10</v>
      </c>
      <c r="E237" s="8">
        <v>0</v>
      </c>
      <c r="F237" s="8">
        <f t="shared" si="8"/>
        <v>0</v>
      </c>
      <c r="G237" s="37" t="s">
        <v>274</v>
      </c>
    </row>
    <row r="238" spans="1:7">
      <c r="A238" s="3">
        <v>128</v>
      </c>
      <c r="B238" s="16" t="s">
        <v>130</v>
      </c>
      <c r="C238" s="39" t="s">
        <v>13</v>
      </c>
      <c r="D238" s="2">
        <v>36</v>
      </c>
      <c r="E238" s="8">
        <v>0</v>
      </c>
      <c r="F238" s="8">
        <f t="shared" si="8"/>
        <v>0</v>
      </c>
      <c r="G238" s="37" t="s">
        <v>275</v>
      </c>
    </row>
    <row r="239" spans="1:7" ht="71.25">
      <c r="A239" s="3">
        <v>129</v>
      </c>
      <c r="B239" s="16" t="s">
        <v>131</v>
      </c>
      <c r="C239" s="39" t="s">
        <v>13</v>
      </c>
      <c r="D239" s="2">
        <v>12</v>
      </c>
      <c r="E239" s="8">
        <v>0</v>
      </c>
      <c r="F239" s="8">
        <f t="shared" si="8"/>
        <v>0</v>
      </c>
      <c r="G239" s="37" t="s">
        <v>256</v>
      </c>
    </row>
    <row r="240" spans="1:7" ht="28.5">
      <c r="A240" s="3">
        <v>130</v>
      </c>
      <c r="B240" s="16" t="s">
        <v>132</v>
      </c>
      <c r="C240" s="39" t="s">
        <v>31</v>
      </c>
      <c r="D240" s="2">
        <v>60</v>
      </c>
      <c r="E240" s="8">
        <v>0</v>
      </c>
      <c r="F240" s="8">
        <f t="shared" si="8"/>
        <v>0</v>
      </c>
      <c r="G240" s="74" t="s">
        <v>276</v>
      </c>
    </row>
    <row r="241" spans="1:7" ht="28.5">
      <c r="A241" s="3">
        <v>131</v>
      </c>
      <c r="B241" s="16" t="s">
        <v>133</v>
      </c>
      <c r="C241" s="39" t="s">
        <v>31</v>
      </c>
      <c r="D241" s="2">
        <v>80</v>
      </c>
      <c r="E241" s="8">
        <v>0</v>
      </c>
      <c r="F241" s="8">
        <f t="shared" si="8"/>
        <v>0</v>
      </c>
      <c r="G241" s="74"/>
    </row>
    <row r="242" spans="1:7" ht="28.5">
      <c r="A242" s="3">
        <v>132</v>
      </c>
      <c r="B242" s="16" t="s">
        <v>134</v>
      </c>
      <c r="C242" s="39" t="s">
        <v>56</v>
      </c>
      <c r="D242" s="2">
        <v>50</v>
      </c>
      <c r="E242" s="8">
        <v>0</v>
      </c>
      <c r="F242" s="8">
        <f t="shared" si="8"/>
        <v>0</v>
      </c>
      <c r="G242" s="74" t="s">
        <v>264</v>
      </c>
    </row>
    <row r="243" spans="1:7" ht="28.5">
      <c r="A243" s="3">
        <v>133</v>
      </c>
      <c r="B243" s="16" t="s">
        <v>135</v>
      </c>
      <c r="C243" s="39" t="s">
        <v>31</v>
      </c>
      <c r="D243" s="2">
        <v>260</v>
      </c>
      <c r="E243" s="8">
        <v>0</v>
      </c>
      <c r="F243" s="8">
        <f t="shared" si="8"/>
        <v>0</v>
      </c>
      <c r="G243" s="74"/>
    </row>
    <row r="244" spans="1:7" ht="57">
      <c r="A244" s="3">
        <v>134</v>
      </c>
      <c r="B244" s="16" t="s">
        <v>167</v>
      </c>
      <c r="C244" s="39" t="s">
        <v>56</v>
      </c>
      <c r="D244" s="2">
        <v>75</v>
      </c>
      <c r="E244" s="8">
        <v>0</v>
      </c>
      <c r="F244" s="8">
        <f>D244*E244</f>
        <v>0</v>
      </c>
      <c r="G244" s="72" t="s">
        <v>256</v>
      </c>
    </row>
    <row r="245" spans="1:7" ht="45">
      <c r="A245" s="3">
        <v>135</v>
      </c>
      <c r="B245" s="16" t="s">
        <v>139</v>
      </c>
      <c r="C245" s="39" t="s">
        <v>13</v>
      </c>
      <c r="D245" s="2">
        <v>200</v>
      </c>
      <c r="E245" s="8">
        <v>0</v>
      </c>
      <c r="F245" s="8">
        <f t="shared" si="8"/>
        <v>0</v>
      </c>
      <c r="G245" s="37" t="s">
        <v>277</v>
      </c>
    </row>
    <row r="246" spans="1:7" ht="46.5">
      <c r="A246" s="3">
        <v>136</v>
      </c>
      <c r="B246" s="16" t="s">
        <v>140</v>
      </c>
      <c r="C246" s="39" t="s">
        <v>13</v>
      </c>
      <c r="D246" s="2">
        <v>200</v>
      </c>
      <c r="E246" s="8">
        <v>0</v>
      </c>
      <c r="F246" s="8">
        <f t="shared" si="8"/>
        <v>0</v>
      </c>
      <c r="G246" s="37" t="s">
        <v>277</v>
      </c>
    </row>
    <row r="247" spans="1:7">
      <c r="A247" s="3">
        <v>137</v>
      </c>
      <c r="B247" s="16" t="s">
        <v>141</v>
      </c>
      <c r="C247" s="39" t="s">
        <v>13</v>
      </c>
      <c r="D247" s="2">
        <v>30</v>
      </c>
      <c r="E247" s="8">
        <v>0</v>
      </c>
      <c r="F247" s="8">
        <f t="shared" si="8"/>
        <v>0</v>
      </c>
      <c r="G247" s="37" t="s">
        <v>278</v>
      </c>
    </row>
    <row r="248" spans="1:7" ht="28.5">
      <c r="A248" s="3">
        <v>138</v>
      </c>
      <c r="B248" s="16" t="s">
        <v>142</v>
      </c>
      <c r="C248" s="39" t="s">
        <v>56</v>
      </c>
      <c r="D248" s="2">
        <v>67</v>
      </c>
      <c r="E248" s="8">
        <v>0</v>
      </c>
      <c r="F248" s="8">
        <f t="shared" si="8"/>
        <v>0</v>
      </c>
      <c r="G248" s="74" t="s">
        <v>258</v>
      </c>
    </row>
    <row r="249" spans="1:7" ht="42.75">
      <c r="A249" s="3">
        <v>139</v>
      </c>
      <c r="B249" s="16" t="s">
        <v>143</v>
      </c>
      <c r="C249" s="39" t="s">
        <v>27</v>
      </c>
      <c r="D249" s="2">
        <v>17</v>
      </c>
      <c r="E249" s="8">
        <v>0</v>
      </c>
      <c r="F249" s="8">
        <f t="shared" si="8"/>
        <v>0</v>
      </c>
      <c r="G249" s="74"/>
    </row>
    <row r="250" spans="1:7" ht="42.75">
      <c r="A250" s="3">
        <v>140</v>
      </c>
      <c r="B250" s="16" t="s">
        <v>144</v>
      </c>
      <c r="C250" s="39" t="s">
        <v>56</v>
      </c>
      <c r="D250" s="2">
        <v>12</v>
      </c>
      <c r="E250" s="8">
        <v>0</v>
      </c>
      <c r="F250" s="8">
        <f t="shared" si="8"/>
        <v>0</v>
      </c>
      <c r="G250" s="72" t="s">
        <v>272</v>
      </c>
    </row>
    <row r="251" spans="1:7" ht="28.5">
      <c r="A251" s="3">
        <v>141</v>
      </c>
      <c r="B251" s="16" t="s">
        <v>145</v>
      </c>
      <c r="C251" s="39" t="s">
        <v>56</v>
      </c>
      <c r="D251" s="2">
        <v>12</v>
      </c>
      <c r="E251" s="8">
        <v>0</v>
      </c>
      <c r="F251" s="8">
        <f t="shared" si="8"/>
        <v>0</v>
      </c>
      <c r="G251" s="37" t="s">
        <v>272</v>
      </c>
    </row>
    <row r="252" spans="1:7" ht="28.5">
      <c r="A252" s="3">
        <v>142</v>
      </c>
      <c r="B252" s="1" t="s">
        <v>295</v>
      </c>
      <c r="C252" s="39" t="s">
        <v>13</v>
      </c>
      <c r="D252" s="2">
        <v>40</v>
      </c>
      <c r="E252" s="8">
        <v>0</v>
      </c>
      <c r="F252" s="8">
        <f t="shared" si="8"/>
        <v>0</v>
      </c>
      <c r="G252" s="37" t="s">
        <v>296</v>
      </c>
    </row>
    <row r="253" spans="1:7" ht="28.5">
      <c r="A253" s="3">
        <v>143</v>
      </c>
      <c r="B253" s="16" t="s">
        <v>146</v>
      </c>
      <c r="C253" s="39" t="s">
        <v>13</v>
      </c>
      <c r="D253" s="2">
        <v>133</v>
      </c>
      <c r="E253" s="8">
        <v>0</v>
      </c>
      <c r="F253" s="8">
        <f t="shared" si="8"/>
        <v>0</v>
      </c>
      <c r="G253" s="37" t="s">
        <v>268</v>
      </c>
    </row>
    <row r="254" spans="1:7">
      <c r="A254" s="3">
        <v>144</v>
      </c>
      <c r="B254" s="16" t="s">
        <v>147</v>
      </c>
      <c r="C254" s="39" t="s">
        <v>13</v>
      </c>
      <c r="D254" s="2">
        <v>267</v>
      </c>
      <c r="E254" s="8">
        <v>0</v>
      </c>
      <c r="F254" s="8">
        <f t="shared" si="8"/>
        <v>0</v>
      </c>
      <c r="G254" s="37" t="s">
        <v>259</v>
      </c>
    </row>
    <row r="255" spans="1:7">
      <c r="A255" s="3">
        <v>145</v>
      </c>
      <c r="B255" s="16" t="s">
        <v>148</v>
      </c>
      <c r="C255" s="39" t="s">
        <v>13</v>
      </c>
      <c r="D255" s="2">
        <v>8</v>
      </c>
      <c r="E255" s="8">
        <v>0</v>
      </c>
      <c r="F255" s="8">
        <f t="shared" si="8"/>
        <v>0</v>
      </c>
      <c r="G255" s="37" t="s">
        <v>259</v>
      </c>
    </row>
    <row r="256" spans="1:7" ht="28.5">
      <c r="A256" s="3">
        <v>146</v>
      </c>
      <c r="B256" s="16" t="s">
        <v>149</v>
      </c>
      <c r="C256" s="39" t="s">
        <v>31</v>
      </c>
      <c r="D256" s="2">
        <v>300</v>
      </c>
      <c r="E256" s="8">
        <v>0</v>
      </c>
      <c r="F256" s="8">
        <f t="shared" si="8"/>
        <v>0</v>
      </c>
      <c r="G256" s="37" t="s">
        <v>280</v>
      </c>
    </row>
    <row r="257" spans="1:7" ht="28.5">
      <c r="A257" s="3">
        <v>147</v>
      </c>
      <c r="B257" s="16" t="s">
        <v>150</v>
      </c>
      <c r="C257" s="39" t="s">
        <v>31</v>
      </c>
      <c r="D257" s="2">
        <v>250</v>
      </c>
      <c r="E257" s="8">
        <v>0</v>
      </c>
      <c r="F257" s="8">
        <f t="shared" si="8"/>
        <v>0</v>
      </c>
      <c r="G257" s="37" t="s">
        <v>280</v>
      </c>
    </row>
    <row r="258" spans="1:7" ht="28.5">
      <c r="A258" s="3">
        <v>148</v>
      </c>
      <c r="B258" s="16" t="s">
        <v>151</v>
      </c>
      <c r="C258" s="39" t="s">
        <v>31</v>
      </c>
      <c r="D258" s="2">
        <v>200</v>
      </c>
      <c r="E258" s="8">
        <v>0</v>
      </c>
      <c r="F258" s="8">
        <f t="shared" si="8"/>
        <v>0</v>
      </c>
      <c r="G258" s="37" t="s">
        <v>280</v>
      </c>
    </row>
    <row r="259" spans="1:7" ht="42.75">
      <c r="A259" s="3">
        <v>149</v>
      </c>
      <c r="B259" s="16" t="s">
        <v>152</v>
      </c>
      <c r="C259" s="39" t="s">
        <v>31</v>
      </c>
      <c r="D259" s="2">
        <v>110</v>
      </c>
      <c r="E259" s="8">
        <v>0</v>
      </c>
      <c r="F259" s="8">
        <f t="shared" si="8"/>
        <v>0</v>
      </c>
      <c r="G259" s="37" t="s">
        <v>264</v>
      </c>
    </row>
    <row r="260" spans="1:7">
      <c r="A260" s="3">
        <v>150</v>
      </c>
      <c r="B260" s="16" t="s">
        <v>153</v>
      </c>
      <c r="C260" s="39" t="s">
        <v>31</v>
      </c>
      <c r="D260" s="2">
        <v>70</v>
      </c>
      <c r="E260" s="8">
        <v>0</v>
      </c>
      <c r="F260" s="8">
        <f t="shared" si="8"/>
        <v>0</v>
      </c>
      <c r="G260" s="37" t="s">
        <v>264</v>
      </c>
    </row>
    <row r="261" spans="1:7" ht="28.5">
      <c r="A261" s="3">
        <v>151</v>
      </c>
      <c r="B261" s="16" t="s">
        <v>154</v>
      </c>
      <c r="C261" s="39" t="s">
        <v>31</v>
      </c>
      <c r="D261" s="2">
        <v>12</v>
      </c>
      <c r="E261" s="8">
        <v>0</v>
      </c>
      <c r="F261" s="8">
        <f t="shared" si="8"/>
        <v>0</v>
      </c>
      <c r="G261" s="37" t="s">
        <v>281</v>
      </c>
    </row>
    <row r="262" spans="1:7" ht="28.5">
      <c r="A262" s="3">
        <v>152</v>
      </c>
      <c r="B262" s="16" t="s">
        <v>155</v>
      </c>
      <c r="C262" s="39" t="s">
        <v>13</v>
      </c>
      <c r="D262" s="2">
        <v>70</v>
      </c>
      <c r="E262" s="8">
        <v>0</v>
      </c>
      <c r="F262" s="8">
        <f t="shared" si="8"/>
        <v>0</v>
      </c>
      <c r="G262" s="37" t="s">
        <v>297</v>
      </c>
    </row>
    <row r="263" spans="1:7" ht="42.75">
      <c r="A263" s="3">
        <v>153</v>
      </c>
      <c r="B263" s="16" t="s">
        <v>156</v>
      </c>
      <c r="C263" s="39" t="s">
        <v>13</v>
      </c>
      <c r="D263" s="2">
        <v>40</v>
      </c>
      <c r="E263" s="8">
        <v>0</v>
      </c>
      <c r="F263" s="8">
        <f t="shared" si="8"/>
        <v>0</v>
      </c>
      <c r="G263" s="37" t="s">
        <v>298</v>
      </c>
    </row>
    <row r="264" spans="1:7" ht="28.5">
      <c r="A264" s="3">
        <v>154</v>
      </c>
      <c r="B264" s="16" t="s">
        <v>157</v>
      </c>
      <c r="C264" s="39" t="s">
        <v>31</v>
      </c>
      <c r="D264" s="2">
        <v>400</v>
      </c>
      <c r="E264" s="8">
        <v>0</v>
      </c>
      <c r="F264" s="8">
        <f t="shared" si="8"/>
        <v>0</v>
      </c>
      <c r="G264" s="37" t="s">
        <v>282</v>
      </c>
    </row>
    <row r="265" spans="1:7" ht="28.5">
      <c r="A265" s="3">
        <v>155</v>
      </c>
      <c r="B265" s="16" t="s">
        <v>158</v>
      </c>
      <c r="C265" s="39" t="s">
        <v>31</v>
      </c>
      <c r="D265" s="2">
        <v>187</v>
      </c>
      <c r="E265" s="8">
        <v>0</v>
      </c>
      <c r="F265" s="8">
        <f t="shared" si="8"/>
        <v>0</v>
      </c>
      <c r="G265" s="37" t="s">
        <v>282</v>
      </c>
    </row>
    <row r="266" spans="1:7" ht="28.5">
      <c r="A266" s="3">
        <v>156</v>
      </c>
      <c r="B266" s="16" t="s">
        <v>159</v>
      </c>
      <c r="C266" s="39" t="s">
        <v>31</v>
      </c>
      <c r="D266" s="2">
        <v>53</v>
      </c>
      <c r="E266" s="8">
        <v>0</v>
      </c>
      <c r="F266" s="8">
        <f t="shared" si="8"/>
        <v>0</v>
      </c>
      <c r="G266" s="37" t="s">
        <v>260</v>
      </c>
    </row>
    <row r="267" spans="1:7" ht="19.5" customHeight="1">
      <c r="A267" s="101" t="s">
        <v>235</v>
      </c>
      <c r="B267" s="101"/>
      <c r="C267" s="101"/>
      <c r="D267" s="101"/>
      <c r="E267" s="101"/>
      <c r="F267" s="17">
        <f>SUM(F225:F266)</f>
        <v>0</v>
      </c>
    </row>
    <row r="268" spans="1:7" ht="19.5" customHeight="1">
      <c r="A268" s="102" t="s">
        <v>23</v>
      </c>
      <c r="B268" s="102"/>
      <c r="C268" s="102"/>
      <c r="D268" s="102"/>
      <c r="E268" s="102"/>
      <c r="F268" s="23">
        <f>F267*24%</f>
        <v>0</v>
      </c>
    </row>
    <row r="269" spans="1:7" ht="19.5" customHeight="1">
      <c r="A269" s="101" t="s">
        <v>236</v>
      </c>
      <c r="B269" s="101"/>
      <c r="C269" s="101"/>
      <c r="D269" s="101"/>
      <c r="E269" s="101"/>
      <c r="F269" s="17">
        <f>SUM(F267:F268)</f>
        <v>0</v>
      </c>
    </row>
    <row r="270" spans="1:7" ht="19.5" customHeight="1">
      <c r="A270" s="103" t="s">
        <v>160</v>
      </c>
      <c r="B270" s="103"/>
      <c r="C270" s="103"/>
      <c r="D270" s="103"/>
      <c r="E270" s="103"/>
      <c r="F270" s="103"/>
    </row>
    <row r="271" spans="1:7">
      <c r="A271" s="3">
        <v>157</v>
      </c>
      <c r="B271" s="16" t="s">
        <v>161</v>
      </c>
      <c r="C271" s="39" t="s">
        <v>13</v>
      </c>
      <c r="D271" s="2">
        <v>20</v>
      </c>
      <c r="E271" s="8">
        <v>0</v>
      </c>
      <c r="F271" s="8">
        <f t="shared" ref="F271:F309" si="9">D271*E271</f>
        <v>0</v>
      </c>
      <c r="G271" s="37" t="s">
        <v>299</v>
      </c>
    </row>
    <row r="272" spans="1:7" ht="28.5">
      <c r="A272" s="3">
        <v>158</v>
      </c>
      <c r="B272" s="16" t="s">
        <v>162</v>
      </c>
      <c r="C272" s="39" t="s">
        <v>13</v>
      </c>
      <c r="D272" s="2">
        <v>20</v>
      </c>
      <c r="E272" s="8">
        <v>0</v>
      </c>
      <c r="F272" s="8">
        <f t="shared" si="9"/>
        <v>0</v>
      </c>
      <c r="G272" s="37" t="s">
        <v>300</v>
      </c>
    </row>
    <row r="273" spans="1:7" ht="28.5">
      <c r="A273" s="3">
        <v>159</v>
      </c>
      <c r="B273" s="16" t="s">
        <v>163</v>
      </c>
      <c r="C273" s="39" t="s">
        <v>13</v>
      </c>
      <c r="D273" s="2">
        <v>40</v>
      </c>
      <c r="E273" s="8">
        <v>0</v>
      </c>
      <c r="F273" s="8">
        <f t="shared" si="9"/>
        <v>0</v>
      </c>
      <c r="G273" s="72" t="s">
        <v>284</v>
      </c>
    </row>
    <row r="274" spans="1:7" ht="28.5">
      <c r="A274" s="3">
        <v>160</v>
      </c>
      <c r="B274" s="16" t="s">
        <v>164</v>
      </c>
      <c r="C274" s="39" t="s">
        <v>165</v>
      </c>
      <c r="D274" s="2">
        <v>20</v>
      </c>
      <c r="E274" s="8">
        <v>0</v>
      </c>
      <c r="F274" s="8">
        <f t="shared" si="9"/>
        <v>0</v>
      </c>
      <c r="G274" s="37" t="s">
        <v>283</v>
      </c>
    </row>
    <row r="275" spans="1:7" ht="28.5">
      <c r="A275" s="3">
        <v>161</v>
      </c>
      <c r="B275" s="16" t="s">
        <v>166</v>
      </c>
      <c r="C275" s="39" t="s">
        <v>13</v>
      </c>
      <c r="D275" s="2">
        <v>12</v>
      </c>
      <c r="E275" s="8">
        <v>0</v>
      </c>
      <c r="F275" s="8">
        <f t="shared" si="9"/>
        <v>0</v>
      </c>
      <c r="G275" s="72" t="s">
        <v>283</v>
      </c>
    </row>
    <row r="276" spans="1:7" ht="28.5">
      <c r="A276" s="3">
        <v>162</v>
      </c>
      <c r="B276" s="16" t="s">
        <v>168</v>
      </c>
      <c r="C276" s="39" t="s">
        <v>13</v>
      </c>
      <c r="D276" s="2">
        <v>40</v>
      </c>
      <c r="E276" s="8">
        <v>0</v>
      </c>
      <c r="F276" s="8">
        <f t="shared" si="9"/>
        <v>0</v>
      </c>
      <c r="G276" s="37" t="s">
        <v>285</v>
      </c>
    </row>
    <row r="277" spans="1:7" ht="28.5">
      <c r="A277" s="3">
        <v>163</v>
      </c>
      <c r="B277" s="16" t="s">
        <v>169</v>
      </c>
      <c r="C277" s="39" t="s">
        <v>13</v>
      </c>
      <c r="D277" s="2">
        <v>200</v>
      </c>
      <c r="E277" s="8">
        <v>0</v>
      </c>
      <c r="F277" s="8">
        <f t="shared" si="9"/>
        <v>0</v>
      </c>
      <c r="G277" s="37" t="s">
        <v>301</v>
      </c>
    </row>
    <row r="278" spans="1:7">
      <c r="A278" s="3">
        <v>164</v>
      </c>
      <c r="B278" s="16" t="s">
        <v>170</v>
      </c>
      <c r="C278" s="39" t="s">
        <v>16</v>
      </c>
      <c r="D278" s="2">
        <v>70</v>
      </c>
      <c r="E278" s="8">
        <v>0</v>
      </c>
      <c r="F278" s="8">
        <f t="shared" si="9"/>
        <v>0</v>
      </c>
      <c r="G278" s="74" t="s">
        <v>286</v>
      </c>
    </row>
    <row r="279" spans="1:7">
      <c r="A279" s="3">
        <v>165</v>
      </c>
      <c r="B279" s="16" t="s">
        <v>171</v>
      </c>
      <c r="C279" s="39" t="s">
        <v>16</v>
      </c>
      <c r="D279" s="2">
        <v>240</v>
      </c>
      <c r="E279" s="8">
        <v>0</v>
      </c>
      <c r="F279" s="8">
        <f t="shared" si="9"/>
        <v>0</v>
      </c>
      <c r="G279" s="74"/>
    </row>
    <row r="280" spans="1:7" ht="28.5">
      <c r="A280" s="3">
        <v>166</v>
      </c>
      <c r="B280" s="16" t="s">
        <v>172</v>
      </c>
      <c r="C280" s="39" t="s">
        <v>16</v>
      </c>
      <c r="D280" s="2">
        <v>373</v>
      </c>
      <c r="E280" s="8">
        <v>0</v>
      </c>
      <c r="F280" s="8">
        <f t="shared" si="9"/>
        <v>0</v>
      </c>
      <c r="G280" s="74"/>
    </row>
    <row r="281" spans="1:7" ht="42.75">
      <c r="A281" s="3">
        <v>167</v>
      </c>
      <c r="B281" s="16" t="s">
        <v>173</v>
      </c>
      <c r="C281" s="39" t="s">
        <v>27</v>
      </c>
      <c r="D281" s="2">
        <v>167</v>
      </c>
      <c r="E281" s="8">
        <v>0</v>
      </c>
      <c r="F281" s="8">
        <f t="shared" si="9"/>
        <v>0</v>
      </c>
      <c r="G281" s="74"/>
    </row>
    <row r="282" spans="1:7">
      <c r="A282" s="3">
        <v>168</v>
      </c>
      <c r="B282" s="16" t="s">
        <v>174</v>
      </c>
      <c r="C282" s="39" t="s">
        <v>27</v>
      </c>
      <c r="D282" s="2">
        <v>93</v>
      </c>
      <c r="E282" s="8">
        <v>0</v>
      </c>
      <c r="F282" s="8">
        <f t="shared" si="9"/>
        <v>0</v>
      </c>
      <c r="G282" s="74"/>
    </row>
    <row r="283" spans="1:7">
      <c r="A283" s="3">
        <v>169</v>
      </c>
      <c r="B283" s="16" t="s">
        <v>175</v>
      </c>
      <c r="C283" s="39" t="s">
        <v>27</v>
      </c>
      <c r="D283" s="2">
        <v>453</v>
      </c>
      <c r="E283" s="8">
        <v>0</v>
      </c>
      <c r="F283" s="8">
        <f t="shared" si="9"/>
        <v>0</v>
      </c>
      <c r="G283" s="74"/>
    </row>
    <row r="284" spans="1:7" ht="28.5">
      <c r="A284" s="3">
        <v>170</v>
      </c>
      <c r="B284" s="16" t="s">
        <v>176</v>
      </c>
      <c r="C284" s="39" t="s">
        <v>16</v>
      </c>
      <c r="D284" s="2">
        <v>200</v>
      </c>
      <c r="E284" s="8">
        <v>0</v>
      </c>
      <c r="F284" s="8">
        <f t="shared" si="9"/>
        <v>0</v>
      </c>
      <c r="G284" s="74"/>
    </row>
    <row r="285" spans="1:7" ht="28.5">
      <c r="A285" s="3">
        <v>171</v>
      </c>
      <c r="B285" s="16" t="s">
        <v>177</v>
      </c>
      <c r="C285" s="39" t="s">
        <v>31</v>
      </c>
      <c r="D285" s="2">
        <v>667</v>
      </c>
      <c r="E285" s="8">
        <v>0</v>
      </c>
      <c r="F285" s="8">
        <f t="shared" si="9"/>
        <v>0</v>
      </c>
      <c r="G285" s="37" t="s">
        <v>251</v>
      </c>
    </row>
    <row r="286" spans="1:7" ht="28.5">
      <c r="A286" s="3">
        <v>172</v>
      </c>
      <c r="B286" s="16" t="s">
        <v>178</v>
      </c>
      <c r="C286" s="39" t="s">
        <v>13</v>
      </c>
      <c r="D286" s="2">
        <v>233</v>
      </c>
      <c r="E286" s="8">
        <v>0</v>
      </c>
      <c r="F286" s="8">
        <f t="shared" si="9"/>
        <v>0</v>
      </c>
      <c r="G286" s="37" t="s">
        <v>303</v>
      </c>
    </row>
    <row r="287" spans="1:7">
      <c r="A287" s="3">
        <v>173</v>
      </c>
      <c r="B287" s="16" t="s">
        <v>179</v>
      </c>
      <c r="C287" s="39" t="s">
        <v>31</v>
      </c>
      <c r="D287" s="2">
        <v>80</v>
      </c>
      <c r="E287" s="8">
        <v>0</v>
      </c>
      <c r="F287" s="8">
        <f t="shared" si="9"/>
        <v>0</v>
      </c>
      <c r="G287" s="37" t="s">
        <v>287</v>
      </c>
    </row>
    <row r="288" spans="1:7" ht="30">
      <c r="A288" s="3">
        <v>174</v>
      </c>
      <c r="B288" s="16" t="s">
        <v>180</v>
      </c>
      <c r="C288" s="39" t="s">
        <v>31</v>
      </c>
      <c r="D288" s="2">
        <v>1500</v>
      </c>
      <c r="E288" s="8">
        <v>0</v>
      </c>
      <c r="F288" s="8">
        <f t="shared" si="9"/>
        <v>0</v>
      </c>
      <c r="G288" s="37" t="s">
        <v>288</v>
      </c>
    </row>
    <row r="289" spans="1:7" ht="28.5">
      <c r="A289" s="3">
        <v>175</v>
      </c>
      <c r="B289" s="16" t="s">
        <v>181</v>
      </c>
      <c r="C289" s="39" t="s">
        <v>31</v>
      </c>
      <c r="D289" s="2">
        <v>150</v>
      </c>
      <c r="E289" s="8">
        <v>0</v>
      </c>
      <c r="F289" s="8">
        <f t="shared" si="9"/>
        <v>0</v>
      </c>
      <c r="G289" s="37" t="s">
        <v>289</v>
      </c>
    </row>
    <row r="290" spans="1:7" ht="15.75">
      <c r="A290" s="3">
        <v>176</v>
      </c>
      <c r="B290" s="16" t="s">
        <v>182</v>
      </c>
      <c r="C290" s="39" t="s">
        <v>31</v>
      </c>
      <c r="D290" s="2">
        <v>2000</v>
      </c>
      <c r="E290" s="8">
        <v>0</v>
      </c>
      <c r="F290" s="8">
        <f t="shared" si="9"/>
        <v>0</v>
      </c>
      <c r="G290" s="37" t="s">
        <v>290</v>
      </c>
    </row>
    <row r="291" spans="1:7">
      <c r="A291" s="3">
        <v>177</v>
      </c>
      <c r="B291" s="16" t="s">
        <v>183</v>
      </c>
      <c r="C291" s="39" t="s">
        <v>31</v>
      </c>
      <c r="D291" s="2">
        <v>120</v>
      </c>
      <c r="E291" s="8">
        <v>0</v>
      </c>
      <c r="F291" s="8">
        <f t="shared" si="9"/>
        <v>0</v>
      </c>
      <c r="G291" s="37" t="s">
        <v>291</v>
      </c>
    </row>
    <row r="292" spans="1:7" ht="28.5">
      <c r="A292" s="3">
        <v>178</v>
      </c>
      <c r="B292" s="16" t="s">
        <v>184</v>
      </c>
      <c r="C292" s="39" t="s">
        <v>31</v>
      </c>
      <c r="D292" s="2">
        <v>800</v>
      </c>
      <c r="E292" s="8">
        <v>0</v>
      </c>
      <c r="F292" s="8">
        <f t="shared" si="9"/>
        <v>0</v>
      </c>
      <c r="G292" s="74" t="s">
        <v>292</v>
      </c>
    </row>
    <row r="293" spans="1:7" ht="28.5">
      <c r="A293" s="3">
        <v>179</v>
      </c>
      <c r="B293" s="16" t="s">
        <v>185</v>
      </c>
      <c r="C293" s="39" t="s">
        <v>31</v>
      </c>
      <c r="D293" s="2">
        <v>350</v>
      </c>
      <c r="E293" s="8">
        <v>0</v>
      </c>
      <c r="F293" s="8">
        <f t="shared" si="9"/>
        <v>0</v>
      </c>
      <c r="G293" s="74"/>
    </row>
    <row r="294" spans="1:7">
      <c r="A294" s="3">
        <v>180</v>
      </c>
      <c r="B294" s="16" t="s">
        <v>186</v>
      </c>
      <c r="C294" s="39" t="s">
        <v>31</v>
      </c>
      <c r="D294" s="2">
        <v>120</v>
      </c>
      <c r="E294" s="8">
        <v>0</v>
      </c>
      <c r="F294" s="8">
        <f t="shared" si="9"/>
        <v>0</v>
      </c>
      <c r="G294" s="74"/>
    </row>
    <row r="295" spans="1:7" ht="28.5">
      <c r="A295" s="3">
        <v>181</v>
      </c>
      <c r="B295" s="16" t="s">
        <v>187</v>
      </c>
      <c r="C295" s="39" t="s">
        <v>13</v>
      </c>
      <c r="D295" s="2">
        <v>120</v>
      </c>
      <c r="E295" s="8">
        <v>0</v>
      </c>
      <c r="F295" s="8">
        <f t="shared" si="9"/>
        <v>0</v>
      </c>
      <c r="G295" s="74"/>
    </row>
    <row r="296" spans="1:7" ht="28.5">
      <c r="A296" s="3">
        <v>182</v>
      </c>
      <c r="B296" s="16" t="s">
        <v>188</v>
      </c>
      <c r="C296" s="39" t="s">
        <v>31</v>
      </c>
      <c r="D296" s="2">
        <v>260</v>
      </c>
      <c r="E296" s="8">
        <v>0</v>
      </c>
      <c r="F296" s="8">
        <f t="shared" si="9"/>
        <v>0</v>
      </c>
      <c r="G296" s="74" t="s">
        <v>250</v>
      </c>
    </row>
    <row r="297" spans="1:7" ht="28.5">
      <c r="A297" s="3">
        <v>183</v>
      </c>
      <c r="B297" s="16" t="s">
        <v>189</v>
      </c>
      <c r="C297" s="39" t="s">
        <v>31</v>
      </c>
      <c r="D297" s="2">
        <v>340</v>
      </c>
      <c r="E297" s="8">
        <v>0</v>
      </c>
      <c r="F297" s="8">
        <f t="shared" si="9"/>
        <v>0</v>
      </c>
      <c r="G297" s="74"/>
    </row>
    <row r="298" spans="1:7" ht="28.5">
      <c r="A298" s="3">
        <v>184</v>
      </c>
      <c r="B298" s="16" t="s">
        <v>190</v>
      </c>
      <c r="C298" s="39" t="s">
        <v>31</v>
      </c>
      <c r="D298" s="2">
        <v>30</v>
      </c>
      <c r="E298" s="8">
        <v>0</v>
      </c>
      <c r="F298" s="8">
        <f t="shared" si="9"/>
        <v>0</v>
      </c>
      <c r="G298" s="74"/>
    </row>
    <row r="299" spans="1:7" ht="30">
      <c r="A299" s="3">
        <v>185</v>
      </c>
      <c r="B299" s="16" t="s">
        <v>191</v>
      </c>
      <c r="C299" s="39" t="s">
        <v>31</v>
      </c>
      <c r="D299" s="2">
        <v>70</v>
      </c>
      <c r="E299" s="8">
        <v>0</v>
      </c>
      <c r="F299" s="8">
        <f t="shared" si="9"/>
        <v>0</v>
      </c>
      <c r="G299" s="74" t="s">
        <v>253</v>
      </c>
    </row>
    <row r="300" spans="1:7" ht="44.25">
      <c r="A300" s="3">
        <v>186</v>
      </c>
      <c r="B300" s="16" t="s">
        <v>192</v>
      </c>
      <c r="C300" s="39" t="s">
        <v>31</v>
      </c>
      <c r="D300" s="2">
        <v>360</v>
      </c>
      <c r="E300" s="8">
        <v>0</v>
      </c>
      <c r="F300" s="8">
        <f t="shared" si="9"/>
        <v>0</v>
      </c>
      <c r="G300" s="74"/>
    </row>
    <row r="301" spans="1:7" ht="30">
      <c r="A301" s="3">
        <v>187</v>
      </c>
      <c r="B301" s="16" t="s">
        <v>193</v>
      </c>
      <c r="C301" s="39" t="s">
        <v>31</v>
      </c>
      <c r="D301" s="2">
        <v>80</v>
      </c>
      <c r="E301" s="8">
        <v>0</v>
      </c>
      <c r="F301" s="8">
        <f t="shared" si="9"/>
        <v>0</v>
      </c>
      <c r="G301" s="74"/>
    </row>
    <row r="302" spans="1:7" ht="30.75">
      <c r="A302" s="3">
        <v>188</v>
      </c>
      <c r="B302" s="16" t="s">
        <v>194</v>
      </c>
      <c r="C302" s="39" t="s">
        <v>13</v>
      </c>
      <c r="D302" s="2">
        <v>80</v>
      </c>
      <c r="E302" s="8">
        <v>0</v>
      </c>
      <c r="F302" s="8">
        <f t="shared" si="9"/>
        <v>0</v>
      </c>
      <c r="G302" s="74"/>
    </row>
    <row r="303" spans="1:7" ht="30">
      <c r="A303" s="3">
        <v>189</v>
      </c>
      <c r="B303" s="16" t="s">
        <v>195</v>
      </c>
      <c r="C303" s="39" t="s">
        <v>31</v>
      </c>
      <c r="D303" s="2">
        <v>180</v>
      </c>
      <c r="E303" s="8">
        <v>0</v>
      </c>
      <c r="F303" s="8">
        <f t="shared" si="9"/>
        <v>0</v>
      </c>
      <c r="G303" s="74"/>
    </row>
    <row r="304" spans="1:7" ht="28.5">
      <c r="A304" s="3">
        <v>190</v>
      </c>
      <c r="B304" s="16" t="s">
        <v>136</v>
      </c>
      <c r="C304" s="39" t="s">
        <v>16</v>
      </c>
      <c r="D304" s="2">
        <v>25</v>
      </c>
      <c r="E304" s="8">
        <v>0</v>
      </c>
      <c r="F304" s="8">
        <f>D304*E304</f>
        <v>0</v>
      </c>
      <c r="G304" s="74" t="s">
        <v>293</v>
      </c>
    </row>
    <row r="305" spans="1:7" ht="28.5">
      <c r="A305" s="3">
        <v>191</v>
      </c>
      <c r="B305" s="16" t="s">
        <v>137</v>
      </c>
      <c r="C305" s="39" t="s">
        <v>16</v>
      </c>
      <c r="D305" s="2">
        <v>75</v>
      </c>
      <c r="E305" s="8">
        <v>0</v>
      </c>
      <c r="F305" s="8">
        <f>D305*E305</f>
        <v>0</v>
      </c>
      <c r="G305" s="74"/>
    </row>
    <row r="306" spans="1:7">
      <c r="A306" s="3">
        <v>192</v>
      </c>
      <c r="B306" s="16" t="s">
        <v>138</v>
      </c>
      <c r="C306" s="39" t="s">
        <v>31</v>
      </c>
      <c r="D306" s="2">
        <v>75</v>
      </c>
      <c r="E306" s="8">
        <v>0</v>
      </c>
      <c r="F306" s="8">
        <f>D306*E306</f>
        <v>0</v>
      </c>
      <c r="G306" s="74"/>
    </row>
    <row r="307" spans="1:7" ht="28.5">
      <c r="A307" s="3">
        <v>193</v>
      </c>
      <c r="B307" s="16" t="s">
        <v>196</v>
      </c>
      <c r="C307" s="39" t="s">
        <v>13</v>
      </c>
      <c r="D307" s="2">
        <v>170</v>
      </c>
      <c r="E307" s="8">
        <v>0</v>
      </c>
      <c r="F307" s="8">
        <f t="shared" si="9"/>
        <v>0</v>
      </c>
      <c r="G307" s="37" t="s">
        <v>268</v>
      </c>
    </row>
    <row r="308" spans="1:7" ht="28.5">
      <c r="A308" s="3">
        <v>194</v>
      </c>
      <c r="B308" s="16" t="s">
        <v>197</v>
      </c>
      <c r="C308" s="39" t="s">
        <v>13</v>
      </c>
      <c r="D308" s="2">
        <v>25</v>
      </c>
      <c r="E308" s="8">
        <v>0</v>
      </c>
      <c r="F308" s="8">
        <f t="shared" si="9"/>
        <v>0</v>
      </c>
      <c r="G308" s="37" t="s">
        <v>304</v>
      </c>
    </row>
    <row r="309" spans="1:7" ht="28.5">
      <c r="A309" s="3">
        <v>195</v>
      </c>
      <c r="B309" s="16" t="s">
        <v>198</v>
      </c>
      <c r="C309" s="39" t="s">
        <v>31</v>
      </c>
      <c r="D309" s="2">
        <v>700</v>
      </c>
      <c r="E309" s="8">
        <v>0</v>
      </c>
      <c r="F309" s="8">
        <f t="shared" si="9"/>
        <v>0</v>
      </c>
      <c r="G309" s="37" t="s">
        <v>294</v>
      </c>
    </row>
    <row r="310" spans="1:7" ht="19.5" customHeight="1">
      <c r="A310" s="101" t="s">
        <v>237</v>
      </c>
      <c r="B310" s="101"/>
      <c r="C310" s="101"/>
      <c r="D310" s="101"/>
      <c r="E310" s="101"/>
      <c r="F310" s="17">
        <f>SUM(F271:F309)</f>
        <v>0</v>
      </c>
    </row>
    <row r="311" spans="1:7" ht="19.5" customHeight="1">
      <c r="A311" s="102" t="s">
        <v>8</v>
      </c>
      <c r="B311" s="102"/>
      <c r="C311" s="102"/>
      <c r="D311" s="102"/>
      <c r="E311" s="102"/>
      <c r="F311" s="23">
        <f>F310*13%</f>
        <v>0</v>
      </c>
    </row>
    <row r="312" spans="1:7" ht="19.5" customHeight="1">
      <c r="A312" s="101" t="s">
        <v>238</v>
      </c>
      <c r="B312" s="101"/>
      <c r="C312" s="101"/>
      <c r="D312" s="101"/>
      <c r="E312" s="101"/>
      <c r="F312" s="17">
        <f>F310+F311</f>
        <v>0</v>
      </c>
    </row>
    <row r="313" spans="1:7" ht="19.5" customHeight="1">
      <c r="A313" s="103" t="s">
        <v>199</v>
      </c>
      <c r="B313" s="103"/>
      <c r="C313" s="103"/>
      <c r="D313" s="103"/>
      <c r="E313" s="103"/>
      <c r="F313" s="103"/>
    </row>
    <row r="314" spans="1:7" ht="30.75">
      <c r="A314" s="3">
        <v>196</v>
      </c>
      <c r="B314" s="16" t="s">
        <v>200</v>
      </c>
      <c r="C314" s="39" t="s">
        <v>56</v>
      </c>
      <c r="D314" s="2">
        <v>200</v>
      </c>
      <c r="E314" s="8">
        <v>0</v>
      </c>
      <c r="F314" s="8">
        <f>D314*E314</f>
        <v>0</v>
      </c>
      <c r="G314" s="37" t="s">
        <v>249</v>
      </c>
    </row>
    <row r="315" spans="1:7" ht="19.5" customHeight="1">
      <c r="A315" s="92" t="s">
        <v>239</v>
      </c>
      <c r="B315" s="93"/>
      <c r="C315" s="93"/>
      <c r="D315" s="93"/>
      <c r="E315" s="94"/>
      <c r="F315" s="17">
        <f>F314</f>
        <v>0</v>
      </c>
    </row>
    <row r="316" spans="1:7" ht="19.5" customHeight="1">
      <c r="A316" s="95" t="s">
        <v>8</v>
      </c>
      <c r="B316" s="96"/>
      <c r="C316" s="96"/>
      <c r="D316" s="96"/>
      <c r="E316" s="97"/>
      <c r="F316" s="23">
        <f>F315*13%</f>
        <v>0</v>
      </c>
    </row>
    <row r="317" spans="1:7" ht="19.5" customHeight="1">
      <c r="A317" s="92" t="s">
        <v>240</v>
      </c>
      <c r="B317" s="93"/>
      <c r="C317" s="93"/>
      <c r="D317" s="93"/>
      <c r="E317" s="94"/>
      <c r="F317" s="17">
        <f>SUM(F315:F316)</f>
        <v>0</v>
      </c>
    </row>
    <row r="318" spans="1:7" ht="19.5" customHeight="1">
      <c r="A318" s="18"/>
      <c r="B318" s="19"/>
      <c r="C318" s="42"/>
      <c r="D318" s="21"/>
      <c r="E318" s="20"/>
      <c r="F318" s="22"/>
    </row>
    <row r="319" spans="1:7" ht="19.5" customHeight="1">
      <c r="A319" s="132" t="s">
        <v>241</v>
      </c>
      <c r="B319" s="132"/>
      <c r="C319" s="132"/>
      <c r="D319" s="132"/>
      <c r="E319" s="132"/>
      <c r="F319" s="17">
        <f>F315+F310+F267</f>
        <v>0</v>
      </c>
    </row>
    <row r="320" spans="1:7" ht="19.5" customHeight="1">
      <c r="A320" s="133" t="s">
        <v>242</v>
      </c>
      <c r="B320" s="134"/>
      <c r="C320" s="134"/>
      <c r="D320" s="134"/>
      <c r="E320" s="135"/>
      <c r="F320" s="23">
        <f>F316+F311+F268</f>
        <v>0</v>
      </c>
    </row>
    <row r="321" spans="1:8" ht="19.5" customHeight="1">
      <c r="A321" s="131" t="s">
        <v>243</v>
      </c>
      <c r="B321" s="131"/>
      <c r="C321" s="131"/>
      <c r="D321" s="131"/>
      <c r="E321" s="131"/>
      <c r="F321" s="17">
        <f>F317+F312+F269</f>
        <v>0</v>
      </c>
    </row>
    <row r="322" spans="1:8" ht="19.5" customHeight="1">
      <c r="A322" s="24"/>
      <c r="B322" s="25"/>
      <c r="C322" s="43"/>
      <c r="D322" s="27"/>
      <c r="E322" s="26"/>
      <c r="F322" s="22"/>
    </row>
    <row r="323" spans="1:8" ht="19.5" customHeight="1">
      <c r="A323" s="101" t="s">
        <v>367</v>
      </c>
      <c r="B323" s="101"/>
      <c r="C323" s="101"/>
      <c r="D323" s="101"/>
      <c r="E323" s="101"/>
      <c r="F323" s="17">
        <f>F319+F220+F204+F168+F153+F144+F129</f>
        <v>0</v>
      </c>
    </row>
    <row r="324" spans="1:8" ht="19.5" customHeight="1">
      <c r="A324" s="102" t="s">
        <v>366</v>
      </c>
      <c r="B324" s="102"/>
      <c r="C324" s="102"/>
      <c r="D324" s="102"/>
      <c r="E324" s="102"/>
      <c r="F324" s="23">
        <f>F320+F221+F205+F169+F154+F145+F130</f>
        <v>0</v>
      </c>
    </row>
    <row r="325" spans="1:8" ht="19.5" customHeight="1">
      <c r="A325" s="130" t="s">
        <v>368</v>
      </c>
      <c r="B325" s="130"/>
      <c r="C325" s="130"/>
      <c r="D325" s="130"/>
      <c r="E325" s="130"/>
      <c r="F325" s="7">
        <f>F321+F222+F206+F170+F155+F146+F131</f>
        <v>0</v>
      </c>
    </row>
    <row r="326" spans="1:8" ht="19.5" customHeight="1">
      <c r="A326" s="44"/>
      <c r="B326" s="44"/>
      <c r="C326" s="44"/>
      <c r="D326" s="44"/>
      <c r="E326" s="44"/>
      <c r="F326" s="32"/>
    </row>
    <row r="327" spans="1:8" ht="35.25" customHeight="1">
      <c r="A327" s="98" t="s">
        <v>364</v>
      </c>
      <c r="B327" s="99"/>
      <c r="C327" s="99"/>
      <c r="D327" s="99"/>
      <c r="E327" s="99"/>
      <c r="F327" s="100"/>
    </row>
    <row r="328" spans="1:8" ht="45">
      <c r="A328" s="3" t="s">
        <v>0</v>
      </c>
      <c r="B328" s="9" t="s">
        <v>1</v>
      </c>
      <c r="C328" s="38" t="s">
        <v>2</v>
      </c>
      <c r="D328" s="9" t="s">
        <v>3</v>
      </c>
      <c r="E328" s="9" t="s">
        <v>306</v>
      </c>
      <c r="F328" s="9" t="s">
        <v>305</v>
      </c>
      <c r="G328" s="9" t="s">
        <v>307</v>
      </c>
    </row>
    <row r="329" spans="1:8" ht="33" customHeight="1">
      <c r="A329" s="3">
        <v>197</v>
      </c>
      <c r="B329" s="16" t="s">
        <v>308</v>
      </c>
      <c r="C329" s="39" t="s">
        <v>6</v>
      </c>
      <c r="D329" s="2">
        <v>1667</v>
      </c>
      <c r="E329" s="8">
        <v>0</v>
      </c>
      <c r="F329" s="8">
        <f>D329*E329</f>
        <v>0</v>
      </c>
      <c r="G329" s="37" t="s">
        <v>302</v>
      </c>
    </row>
    <row r="330" spans="1:8" ht="19.5" customHeight="1">
      <c r="A330" s="92" t="s">
        <v>369</v>
      </c>
      <c r="B330" s="93"/>
      <c r="C330" s="93"/>
      <c r="D330" s="93"/>
      <c r="E330" s="94"/>
      <c r="F330" s="17">
        <f>F329</f>
        <v>0</v>
      </c>
    </row>
    <row r="331" spans="1:8" ht="19.5" customHeight="1">
      <c r="A331" s="95" t="s">
        <v>8</v>
      </c>
      <c r="B331" s="96"/>
      <c r="C331" s="96"/>
      <c r="D331" s="96"/>
      <c r="E331" s="97"/>
      <c r="F331" s="23">
        <f>F330*13%</f>
        <v>0</v>
      </c>
    </row>
    <row r="332" spans="1:8" ht="19.5" customHeight="1">
      <c r="A332" s="92" t="s">
        <v>370</v>
      </c>
      <c r="B332" s="93"/>
      <c r="C332" s="93"/>
      <c r="D332" s="93"/>
      <c r="E332" s="94"/>
      <c r="F332" s="7">
        <f>SUM(F330:F331)</f>
        <v>0</v>
      </c>
    </row>
    <row r="333" spans="1:8" ht="19.5" customHeight="1">
      <c r="A333" s="44"/>
      <c r="B333" s="44"/>
      <c r="C333" s="44"/>
      <c r="D333" s="44"/>
      <c r="E333" s="44"/>
      <c r="F333" s="32"/>
    </row>
    <row r="335" spans="1:8" ht="19.5" customHeight="1">
      <c r="C335" s="130" t="s">
        <v>209</v>
      </c>
      <c r="D335" s="130"/>
      <c r="E335" s="130"/>
      <c r="F335" s="34">
        <f>F35+F58+F100+F323+F330</f>
        <v>0</v>
      </c>
      <c r="H335" s="28"/>
    </row>
    <row r="336" spans="1:8" ht="19.5" customHeight="1">
      <c r="C336" s="130" t="s">
        <v>211</v>
      </c>
      <c r="D336" s="130"/>
      <c r="E336" s="130"/>
      <c r="F336" s="34">
        <f>F36+F59+F101+F324+F331</f>
        <v>0</v>
      </c>
      <c r="G336" s="36"/>
      <c r="H336" s="28"/>
    </row>
    <row r="337" spans="3:9" ht="19.5" customHeight="1">
      <c r="C337" s="130" t="s">
        <v>210</v>
      </c>
      <c r="D337" s="130"/>
      <c r="E337" s="130"/>
      <c r="F337" s="34">
        <f>F335+F336</f>
        <v>0</v>
      </c>
      <c r="G337" s="36"/>
    </row>
    <row r="339" spans="3:9" ht="30" customHeight="1">
      <c r="I339" s="28"/>
    </row>
  </sheetData>
  <mergeCells count="136">
    <mergeCell ref="C336:E336"/>
    <mergeCell ref="C337:E337"/>
    <mergeCell ref="A101:E101"/>
    <mergeCell ref="A100:E100"/>
    <mergeCell ref="A27:E27"/>
    <mergeCell ref="A321:E321"/>
    <mergeCell ref="A323:E323"/>
    <mergeCell ref="A324:E324"/>
    <mergeCell ref="A325:E325"/>
    <mergeCell ref="C335:E335"/>
    <mergeCell ref="A313:F313"/>
    <mergeCell ref="A315:E315"/>
    <mergeCell ref="A316:E316"/>
    <mergeCell ref="A317:E317"/>
    <mergeCell ref="A319:E319"/>
    <mergeCell ref="A320:E320"/>
    <mergeCell ref="A220:E220"/>
    <mergeCell ref="A221:E221"/>
    <mergeCell ref="A222:E222"/>
    <mergeCell ref="A223:F223"/>
    <mergeCell ref="A224:F224"/>
    <mergeCell ref="A267:E267"/>
    <mergeCell ref="A268:E268"/>
    <mergeCell ref="A269:E269"/>
    <mergeCell ref="A208:F208"/>
    <mergeCell ref="A172:F172"/>
    <mergeCell ref="A195:E195"/>
    <mergeCell ref="A196:E196"/>
    <mergeCell ref="A197:E197"/>
    <mergeCell ref="A198:F198"/>
    <mergeCell ref="A200:E200"/>
    <mergeCell ref="A201:E201"/>
    <mergeCell ref="A202:E202"/>
    <mergeCell ref="A204:E204"/>
    <mergeCell ref="A205:E205"/>
    <mergeCell ref="A206:E206"/>
    <mergeCell ref="A171:F171"/>
    <mergeCell ref="A144:E144"/>
    <mergeCell ref="A145:E145"/>
    <mergeCell ref="A146:E146"/>
    <mergeCell ref="A147:F147"/>
    <mergeCell ref="A153:E153"/>
    <mergeCell ref="A154:E154"/>
    <mergeCell ref="A155:E155"/>
    <mergeCell ref="A156:F156"/>
    <mergeCell ref="A168:E168"/>
    <mergeCell ref="A169:E169"/>
    <mergeCell ref="A170:E170"/>
    <mergeCell ref="A133:F133"/>
    <mergeCell ref="A108:F108"/>
    <mergeCell ref="A113:E113"/>
    <mergeCell ref="A114:E114"/>
    <mergeCell ref="A115:E115"/>
    <mergeCell ref="A116:F116"/>
    <mergeCell ref="A125:E125"/>
    <mergeCell ref="A126:E126"/>
    <mergeCell ref="A127:E127"/>
    <mergeCell ref="A129:E129"/>
    <mergeCell ref="A130:E130"/>
    <mergeCell ref="A131:E131"/>
    <mergeCell ref="A105:F105"/>
    <mergeCell ref="A62:F62"/>
    <mergeCell ref="A63:F63"/>
    <mergeCell ref="B67:E67"/>
    <mergeCell ref="B68:E68"/>
    <mergeCell ref="B69:E69"/>
    <mergeCell ref="B96:E96"/>
    <mergeCell ref="B97:E97"/>
    <mergeCell ref="B98:E98"/>
    <mergeCell ref="B45:E45"/>
    <mergeCell ref="B46:E46"/>
    <mergeCell ref="B47:E47"/>
    <mergeCell ref="A48:F48"/>
    <mergeCell ref="A54:E54"/>
    <mergeCell ref="A55:E55"/>
    <mergeCell ref="A56:E56"/>
    <mergeCell ref="A22:E22"/>
    <mergeCell ref="A23:E23"/>
    <mergeCell ref="A24:E24"/>
    <mergeCell ref="A28:E28"/>
    <mergeCell ref="A29:F29"/>
    <mergeCell ref="A31:E31"/>
    <mergeCell ref="A26:E26"/>
    <mergeCell ref="A32:E32"/>
    <mergeCell ref="A33:E33"/>
    <mergeCell ref="A19:F19"/>
    <mergeCell ref="A1:F1"/>
    <mergeCell ref="A3:F3"/>
    <mergeCell ref="B5:E5"/>
    <mergeCell ref="B6:E6"/>
    <mergeCell ref="B7:E7"/>
    <mergeCell ref="A8:F8"/>
    <mergeCell ref="A9:F9"/>
    <mergeCell ref="B16:E16"/>
    <mergeCell ref="B17:E17"/>
    <mergeCell ref="B18:E18"/>
    <mergeCell ref="A330:E330"/>
    <mergeCell ref="A331:E331"/>
    <mergeCell ref="A332:E332"/>
    <mergeCell ref="G296:G298"/>
    <mergeCell ref="G299:G303"/>
    <mergeCell ref="G304:G306"/>
    <mergeCell ref="A327:F327"/>
    <mergeCell ref="G240:G241"/>
    <mergeCell ref="G242:G243"/>
    <mergeCell ref="G248:G249"/>
    <mergeCell ref="G278:G284"/>
    <mergeCell ref="G292:G295"/>
    <mergeCell ref="A312:E312"/>
    <mergeCell ref="A310:E310"/>
    <mergeCell ref="A311:E311"/>
    <mergeCell ref="A270:F270"/>
    <mergeCell ref="G215:G219"/>
    <mergeCell ref="G233:G234"/>
    <mergeCell ref="G226:G232"/>
    <mergeCell ref="G157:G167"/>
    <mergeCell ref="G173:G194"/>
    <mergeCell ref="G209:G214"/>
    <mergeCell ref="A37:E37"/>
    <mergeCell ref="A35:E35"/>
    <mergeCell ref="A36:E36"/>
    <mergeCell ref="G84:G86"/>
    <mergeCell ref="G91:G95"/>
    <mergeCell ref="A58:E58"/>
    <mergeCell ref="A59:E59"/>
    <mergeCell ref="A60:E60"/>
    <mergeCell ref="A70:F70"/>
    <mergeCell ref="B87:E87"/>
    <mergeCell ref="B88:E88"/>
    <mergeCell ref="B89:E89"/>
    <mergeCell ref="A90:F90"/>
    <mergeCell ref="A41:F41"/>
    <mergeCell ref="A102:E102"/>
    <mergeCell ref="A39:F39"/>
    <mergeCell ref="A40:F40"/>
    <mergeCell ref="A107:F107"/>
  </mergeCells>
  <pageMargins left="0" right="0" top="0" bottom="0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57"/>
  <sheetViews>
    <sheetView workbookViewId="0">
      <selection sqref="A1:A57"/>
    </sheetView>
  </sheetViews>
  <sheetFormatPr defaultRowHeight="15"/>
  <cols>
    <col min="1" max="1" width="11.7109375" style="71" bestFit="1" customWidth="1"/>
    <col min="2" max="3" width="11.5703125" bestFit="1" customWidth="1"/>
  </cols>
  <sheetData>
    <row r="1" spans="1:1">
      <c r="A1" s="71" t="s">
        <v>290</v>
      </c>
    </row>
    <row r="2" spans="1:1">
      <c r="A2" s="71" t="s">
        <v>268</v>
      </c>
    </row>
    <row r="3" spans="1:1">
      <c r="A3" s="71" t="s">
        <v>250</v>
      </c>
    </row>
    <row r="4" spans="1:1" ht="24.75" customHeight="1">
      <c r="A4" s="71" t="s">
        <v>253</v>
      </c>
    </row>
    <row r="5" spans="1:1">
      <c r="A5" s="71" t="s">
        <v>304</v>
      </c>
    </row>
    <row r="6" spans="1:1">
      <c r="A6" s="71" t="s">
        <v>340</v>
      </c>
    </row>
    <row r="7" spans="1:1">
      <c r="A7" s="71" t="s">
        <v>293</v>
      </c>
    </row>
    <row r="8" spans="1:1">
      <c r="A8" s="71" t="s">
        <v>267</v>
      </c>
    </row>
    <row r="9" spans="1:1">
      <c r="A9" s="71" t="s">
        <v>266</v>
      </c>
    </row>
    <row r="10" spans="1:1">
      <c r="A10" s="71" t="s">
        <v>255</v>
      </c>
    </row>
    <row r="11" spans="1:1" ht="21" customHeight="1">
      <c r="A11" s="71" t="s">
        <v>269</v>
      </c>
    </row>
    <row r="12" spans="1:1">
      <c r="A12" s="71" t="s">
        <v>285</v>
      </c>
    </row>
    <row r="13" spans="1:1">
      <c r="A13" s="71" t="s">
        <v>282</v>
      </c>
    </row>
    <row r="14" spans="1:1">
      <c r="A14" s="71" t="s">
        <v>270</v>
      </c>
    </row>
    <row r="15" spans="1:1">
      <c r="A15" s="71" t="s">
        <v>294</v>
      </c>
    </row>
    <row r="16" spans="1:1">
      <c r="A16" s="71" t="s">
        <v>254</v>
      </c>
    </row>
    <row r="17" spans="1:1">
      <c r="A17" s="71" t="s">
        <v>291</v>
      </c>
    </row>
    <row r="18" spans="1:1">
      <c r="A18" s="71" t="s">
        <v>297</v>
      </c>
    </row>
    <row r="19" spans="1:1">
      <c r="A19" s="71" t="s">
        <v>281</v>
      </c>
    </row>
    <row r="20" spans="1:1">
      <c r="A20" s="71" t="s">
        <v>249</v>
      </c>
    </row>
    <row r="21" spans="1:1" ht="21.75" customHeight="1">
      <c r="A21" s="71" t="s">
        <v>287</v>
      </c>
    </row>
    <row r="22" spans="1:1">
      <c r="A22" s="71" t="s">
        <v>302</v>
      </c>
    </row>
    <row r="23" spans="1:1" ht="22.5" customHeight="1">
      <c r="A23" s="71" t="s">
        <v>251</v>
      </c>
    </row>
    <row r="24" spans="1:1" ht="22.5" customHeight="1">
      <c r="A24" s="71" t="s">
        <v>275</v>
      </c>
    </row>
    <row r="25" spans="1:1">
      <c r="A25" s="71" t="s">
        <v>303</v>
      </c>
    </row>
    <row r="26" spans="1:1">
      <c r="A26" s="71" t="s">
        <v>286</v>
      </c>
    </row>
    <row r="27" spans="1:1">
      <c r="A27" s="71" t="s">
        <v>288</v>
      </c>
    </row>
    <row r="28" spans="1:1">
      <c r="A28" s="71" t="s">
        <v>300</v>
      </c>
    </row>
    <row r="29" spans="1:1">
      <c r="A29" s="71" t="s">
        <v>299</v>
      </c>
    </row>
    <row r="30" spans="1:1">
      <c r="A30" s="71" t="s">
        <v>284</v>
      </c>
    </row>
    <row r="31" spans="1:1">
      <c r="A31" s="71" t="s">
        <v>283</v>
      </c>
    </row>
    <row r="32" spans="1:1">
      <c r="A32" s="71" t="s">
        <v>301</v>
      </c>
    </row>
    <row r="33" spans="1:2">
      <c r="A33" s="71" t="s">
        <v>277</v>
      </c>
    </row>
    <row r="34" spans="1:2">
      <c r="A34" s="71" t="s">
        <v>261</v>
      </c>
    </row>
    <row r="35" spans="1:2">
      <c r="A35" s="71" t="s">
        <v>298</v>
      </c>
    </row>
    <row r="36" spans="1:2">
      <c r="A36" s="71" t="s">
        <v>276</v>
      </c>
    </row>
    <row r="37" spans="1:2">
      <c r="A37" s="71" t="s">
        <v>262</v>
      </c>
    </row>
    <row r="38" spans="1:2">
      <c r="A38" s="71" t="s">
        <v>264</v>
      </c>
    </row>
    <row r="39" spans="1:2">
      <c r="A39" s="71" t="s">
        <v>280</v>
      </c>
    </row>
    <row r="40" spans="1:2">
      <c r="A40" s="71" t="s">
        <v>259</v>
      </c>
    </row>
    <row r="41" spans="1:2" ht="19.5" customHeight="1">
      <c r="A41" s="71" t="s">
        <v>274</v>
      </c>
    </row>
    <row r="42" spans="1:2" ht="19.5" customHeight="1">
      <c r="A42" s="71" t="s">
        <v>278</v>
      </c>
    </row>
    <row r="43" spans="1:2" ht="19.5" customHeight="1">
      <c r="A43" s="71" t="s">
        <v>296</v>
      </c>
    </row>
    <row r="44" spans="1:2" ht="19.5" customHeight="1">
      <c r="A44" s="71" t="s">
        <v>334</v>
      </c>
    </row>
    <row r="45" spans="1:2" ht="19.5" customHeight="1">
      <c r="A45" s="71" t="s">
        <v>256</v>
      </c>
    </row>
    <row r="46" spans="1:2">
      <c r="A46" s="71" t="s">
        <v>292</v>
      </c>
    </row>
    <row r="47" spans="1:2" ht="19.5" customHeight="1">
      <c r="A47" s="71" t="s">
        <v>279</v>
      </c>
      <c r="B47" s="28"/>
    </row>
    <row r="48" spans="1:2">
      <c r="A48" s="71" t="s">
        <v>336</v>
      </c>
    </row>
    <row r="49" spans="1:1">
      <c r="A49" s="71" t="s">
        <v>258</v>
      </c>
    </row>
    <row r="50" spans="1:1">
      <c r="A50" s="71" t="s">
        <v>273</v>
      </c>
    </row>
    <row r="51" spans="1:1">
      <c r="A51" s="71" t="s">
        <v>272</v>
      </c>
    </row>
    <row r="52" spans="1:1">
      <c r="A52" s="71" t="s">
        <v>271</v>
      </c>
    </row>
    <row r="53" spans="1:1">
      <c r="A53" s="71" t="s">
        <v>335</v>
      </c>
    </row>
    <row r="54" spans="1:1">
      <c r="A54" s="71" t="s">
        <v>260</v>
      </c>
    </row>
    <row r="55" spans="1:1">
      <c r="A55" s="71" t="s">
        <v>337</v>
      </c>
    </row>
    <row r="56" spans="1:1">
      <c r="A56" s="71" t="s">
        <v>341</v>
      </c>
    </row>
    <row r="57" spans="1:1">
      <c r="A57" s="71" t="s">
        <v>339</v>
      </c>
    </row>
  </sheetData>
  <sortState ref="A1:A71">
    <sortCondition ref="A1:A71"/>
  </sortState>
  <pageMargins left="0" right="0" top="0" bottom="0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Ενδεικτικός Προϋπολογισμός</vt:lpstr>
      <vt:lpstr>CPV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2018-05-09T07:06:41Z</dcterms:modified>
</cp:coreProperties>
</file>